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5\11-Nov\"/>
    </mc:Choice>
  </mc:AlternateContent>
  <xr:revisionPtr revIDLastSave="0" documentId="13_ncr:1_{AEBFF832-D321-47EE-8942-546E0ADE196B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3" i="20" l="1"/>
  <c r="D253" i="20"/>
  <c r="E253" i="20"/>
  <c r="F253" i="20"/>
  <c r="G253" i="20"/>
  <c r="G266" i="20"/>
  <c r="F266" i="20"/>
  <c r="E266" i="20"/>
  <c r="D266" i="20"/>
  <c r="C266" i="20"/>
  <c r="AY347" i="1"/>
  <c r="AY346" i="1"/>
  <c r="BC326" i="1"/>
  <c r="BB326" i="1"/>
  <c r="BA326" i="1"/>
  <c r="AZ326" i="1"/>
  <c r="AW326" i="1"/>
  <c r="BC325" i="1"/>
  <c r="BB325" i="1"/>
  <c r="BA325" i="1"/>
  <c r="AZ325" i="1"/>
  <c r="AW325" i="1"/>
  <c r="BC324" i="1"/>
  <c r="BB324" i="1"/>
  <c r="BA324" i="1"/>
  <c r="AZ324" i="1"/>
  <c r="AW324" i="1"/>
  <c r="BC323" i="1"/>
  <c r="BB323" i="1"/>
  <c r="BA323" i="1"/>
  <c r="AZ323" i="1"/>
  <c r="AW323" i="1"/>
  <c r="BC322" i="1"/>
  <c r="BB322" i="1"/>
  <c r="BA322" i="1"/>
  <c r="AZ322" i="1"/>
  <c r="AW322" i="1"/>
  <c r="BC321" i="1"/>
  <c r="BB321" i="1"/>
  <c r="BA321" i="1"/>
  <c r="AZ321" i="1"/>
  <c r="AW321" i="1"/>
  <c r="BC320" i="1"/>
  <c r="BB320" i="1"/>
  <c r="BA320" i="1"/>
  <c r="AZ320" i="1"/>
  <c r="AW320" i="1"/>
  <c r="BC319" i="1"/>
  <c r="BB319" i="1"/>
  <c r="BA319" i="1"/>
  <c r="AZ319" i="1"/>
  <c r="AW319" i="1"/>
  <c r="BC318" i="1"/>
  <c r="BB318" i="1"/>
  <c r="BE326" i="1" s="1"/>
  <c r="BA318" i="1"/>
  <c r="AZ318" i="1"/>
  <c r="AW318" i="1"/>
  <c r="BC317" i="1"/>
  <c r="BB317" i="1"/>
  <c r="BA317" i="1"/>
  <c r="AZ317" i="1"/>
  <c r="AW317" i="1"/>
  <c r="BC316" i="1"/>
  <c r="BB316" i="1"/>
  <c r="BA316" i="1"/>
  <c r="AZ316" i="1"/>
  <c r="AW316" i="1"/>
  <c r="BC315" i="1"/>
  <c r="BB315" i="1"/>
  <c r="BA315" i="1"/>
  <c r="AZ315" i="1"/>
  <c r="AW315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F326" i="1"/>
  <c r="L237" i="10"/>
  <c r="K237" i="10"/>
  <c r="J237" i="10"/>
  <c r="N237" i="10" s="1"/>
  <c r="I237" i="10"/>
  <c r="M237" i="10" s="1"/>
  <c r="F237" i="10"/>
  <c r="E237" i="10"/>
  <c r="D237" i="10"/>
  <c r="C237" i="10"/>
  <c r="L236" i="10"/>
  <c r="K236" i="10"/>
  <c r="J236" i="10"/>
  <c r="I236" i="10"/>
  <c r="F236" i="10"/>
  <c r="E236" i="10"/>
  <c r="D236" i="10"/>
  <c r="C236" i="10"/>
  <c r="L235" i="10"/>
  <c r="K235" i="10"/>
  <c r="M235" i="10" s="1"/>
  <c r="J235" i="10"/>
  <c r="I235" i="10"/>
  <c r="F235" i="10"/>
  <c r="E235" i="10"/>
  <c r="D235" i="10"/>
  <c r="C235" i="10"/>
  <c r="L234" i="10"/>
  <c r="K234" i="10"/>
  <c r="J234" i="10"/>
  <c r="I234" i="10"/>
  <c r="F234" i="10"/>
  <c r="E234" i="10"/>
  <c r="D234" i="10"/>
  <c r="C234" i="10"/>
  <c r="G234" i="10" s="1"/>
  <c r="L233" i="10"/>
  <c r="K233" i="10"/>
  <c r="J233" i="10"/>
  <c r="N233" i="10" s="1"/>
  <c r="I233" i="10"/>
  <c r="M233" i="10" s="1"/>
  <c r="F233" i="10"/>
  <c r="E233" i="10"/>
  <c r="D233" i="10"/>
  <c r="H233" i="10" s="1"/>
  <c r="C233" i="10"/>
  <c r="L232" i="10"/>
  <c r="K232" i="10"/>
  <c r="J232" i="10"/>
  <c r="N232" i="10" s="1"/>
  <c r="I232" i="10"/>
  <c r="F232" i="10"/>
  <c r="E232" i="10"/>
  <c r="D232" i="10"/>
  <c r="C232" i="10"/>
  <c r="L231" i="10"/>
  <c r="K231" i="10"/>
  <c r="J231" i="10"/>
  <c r="I231" i="10"/>
  <c r="M231" i="10" s="1"/>
  <c r="F231" i="10"/>
  <c r="E231" i="10"/>
  <c r="D231" i="10"/>
  <c r="C231" i="10"/>
  <c r="G231" i="10" s="1"/>
  <c r="G235" i="20"/>
  <c r="F235" i="20"/>
  <c r="C235" i="20"/>
  <c r="L230" i="10"/>
  <c r="K230" i="10"/>
  <c r="J230" i="10"/>
  <c r="I230" i="10"/>
  <c r="F230" i="10"/>
  <c r="E230" i="10"/>
  <c r="D230" i="10"/>
  <c r="C230" i="10"/>
  <c r="L229" i="10"/>
  <c r="K229" i="10"/>
  <c r="J229" i="10"/>
  <c r="N229" i="10" s="1"/>
  <c r="I229" i="10"/>
  <c r="M229" i="10" s="1"/>
  <c r="F229" i="10"/>
  <c r="E229" i="10"/>
  <c r="D229" i="10"/>
  <c r="C229" i="10"/>
  <c r="L228" i="10"/>
  <c r="K228" i="10"/>
  <c r="J228" i="10"/>
  <c r="I228" i="10"/>
  <c r="M228" i="10" s="1"/>
  <c r="F228" i="10"/>
  <c r="E228" i="10"/>
  <c r="D228" i="10"/>
  <c r="C228" i="10"/>
  <c r="G232" i="20"/>
  <c r="F232" i="20"/>
  <c r="E232" i="20"/>
  <c r="C232" i="20"/>
  <c r="L227" i="10"/>
  <c r="K227" i="10"/>
  <c r="J227" i="10"/>
  <c r="I227" i="10"/>
  <c r="F227" i="10"/>
  <c r="E227" i="10"/>
  <c r="D227" i="10"/>
  <c r="C227" i="10"/>
  <c r="G231" i="20"/>
  <c r="F231" i="20"/>
  <c r="E231" i="20"/>
  <c r="C231" i="20"/>
  <c r="G230" i="20"/>
  <c r="F230" i="20"/>
  <c r="E230" i="20"/>
  <c r="C230" i="20"/>
  <c r="L226" i="10"/>
  <c r="K226" i="10"/>
  <c r="J226" i="10"/>
  <c r="N226" i="10" s="1"/>
  <c r="I226" i="10"/>
  <c r="F226" i="10"/>
  <c r="E226" i="10"/>
  <c r="D226" i="10"/>
  <c r="C226" i="10"/>
  <c r="L225" i="10"/>
  <c r="K225" i="10"/>
  <c r="J225" i="10"/>
  <c r="N225" i="10" s="1"/>
  <c r="I225" i="10"/>
  <c r="F225" i="10"/>
  <c r="H225" i="10" s="1"/>
  <c r="E225" i="10"/>
  <c r="D225" i="10"/>
  <c r="C225" i="10"/>
  <c r="G225" i="10" s="1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G226" i="10" l="1"/>
  <c r="N234" i="10"/>
  <c r="M236" i="10"/>
  <c r="H235" i="10"/>
  <c r="N235" i="10"/>
  <c r="M232" i="10"/>
  <c r="G228" i="10"/>
  <c r="G236" i="10"/>
  <c r="G233" i="10"/>
  <c r="N228" i="10"/>
  <c r="N230" i="10"/>
  <c r="G235" i="10"/>
  <c r="H232" i="10"/>
  <c r="G237" i="10"/>
  <c r="M225" i="10"/>
  <c r="H237" i="10"/>
  <c r="M234" i="10"/>
  <c r="H236" i="10"/>
  <c r="M226" i="10"/>
  <c r="N236" i="10"/>
  <c r="G230" i="10"/>
  <c r="G232" i="10"/>
  <c r="N231" i="10"/>
  <c r="H234" i="10"/>
  <c r="M227" i="10"/>
  <c r="N227" i="10"/>
  <c r="H231" i="10"/>
  <c r="D283" i="10"/>
  <c r="C308" i="10"/>
  <c r="J283" i="10"/>
  <c r="H226" i="10"/>
  <c r="M230" i="10"/>
  <c r="G227" i="10"/>
  <c r="H227" i="10"/>
  <c r="H228" i="10"/>
  <c r="H230" i="10"/>
  <c r="C283" i="10"/>
  <c r="G229" i="10"/>
  <c r="H229" i="10"/>
  <c r="I283" i="10"/>
  <c r="L224" i="10"/>
  <c r="K224" i="10"/>
  <c r="J224" i="10"/>
  <c r="J308" i="10" s="1"/>
  <c r="I224" i="10"/>
  <c r="F224" i="10"/>
  <c r="E224" i="10"/>
  <c r="D224" i="10"/>
  <c r="D308" i="10" s="1"/>
  <c r="C224" i="10"/>
  <c r="L223" i="10"/>
  <c r="K223" i="10"/>
  <c r="J223" i="10"/>
  <c r="I223" i="10"/>
  <c r="F223" i="10"/>
  <c r="E223" i="10"/>
  <c r="D223" i="10"/>
  <c r="H223" i="10" s="1"/>
  <c r="C223" i="10"/>
  <c r="M223" i="10" l="1"/>
  <c r="N223" i="10"/>
  <c r="G224" i="10"/>
  <c r="G223" i="10"/>
  <c r="M224" i="10"/>
  <c r="N224" i="10"/>
  <c r="D332" i="10"/>
  <c r="C332" i="10"/>
  <c r="H224" i="10"/>
  <c r="I308" i="10"/>
  <c r="C354" i="10" s="1"/>
  <c r="D354" i="10"/>
  <c r="D240" i="20"/>
  <c r="E240" i="20"/>
  <c r="F240" i="20"/>
  <c r="G240" i="20"/>
  <c r="C240" i="20"/>
  <c r="BF314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45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H220" i="10" l="1"/>
  <c r="H215" i="10"/>
  <c r="E283" i="10"/>
  <c r="F283" i="10"/>
  <c r="H217" i="10"/>
  <c r="L283" i="10"/>
  <c r="N283" i="10" s="1"/>
  <c r="K283" i="10"/>
  <c r="M283" i="10" s="1"/>
  <c r="K282" i="10"/>
  <c r="N220" i="10"/>
  <c r="N221" i="10"/>
  <c r="J282" i="10"/>
  <c r="I282" i="10"/>
  <c r="C282" i="10"/>
  <c r="C331" i="10" s="1"/>
  <c r="L282" i="10"/>
  <c r="N222" i="10"/>
  <c r="E282" i="10"/>
  <c r="F282" i="10"/>
  <c r="D282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F227" i="20" s="1"/>
  <c r="E215" i="20"/>
  <c r="E227" i="20" s="1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308" i="10" s="1"/>
  <c r="N308" i="10" s="1"/>
  <c r="K212" i="10"/>
  <c r="K308" i="10" s="1"/>
  <c r="M308" i="10" s="1"/>
  <c r="J212" i="10"/>
  <c r="J307" i="10" s="1"/>
  <c r="I212" i="10"/>
  <c r="F212" i="10"/>
  <c r="F308" i="10" s="1"/>
  <c r="E212" i="10"/>
  <c r="E308" i="10" s="1"/>
  <c r="D212" i="10"/>
  <c r="D307" i="10" s="1"/>
  <c r="C212" i="10"/>
  <c r="C307" i="10" s="1"/>
  <c r="D227" i="20"/>
  <c r="D331" i="10" l="1"/>
  <c r="H283" i="10"/>
  <c r="F332" i="10"/>
  <c r="H332" i="10" s="1"/>
  <c r="F331" i="10"/>
  <c r="G283" i="10"/>
  <c r="E332" i="10"/>
  <c r="G332" i="10" s="1"/>
  <c r="E331" i="10"/>
  <c r="F354" i="10"/>
  <c r="H354" i="10" s="1"/>
  <c r="H308" i="10"/>
  <c r="D353" i="10"/>
  <c r="E354" i="10"/>
  <c r="G354" i="10" s="1"/>
  <c r="G308" i="10"/>
  <c r="M212" i="10"/>
  <c r="I307" i="10"/>
  <c r="C353" i="10" s="1"/>
  <c r="G131" i="19"/>
  <c r="I131" i="19"/>
  <c r="C131" i="19"/>
  <c r="N212" i="10"/>
  <c r="H212" i="10"/>
  <c r="G212" i="10"/>
  <c r="BC279" i="1"/>
  <c r="BB279" i="1"/>
  <c r="BE290" i="1" s="1"/>
  <c r="AY344" i="1" s="1"/>
  <c r="BA279" i="1"/>
  <c r="AZ279" i="1"/>
  <c r="AW279" i="1"/>
  <c r="BF290" i="1" s="1"/>
  <c r="G331" i="10" l="1"/>
  <c r="H331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N227" i="23"/>
  <c r="M227" i="23"/>
  <c r="P227" i="23" s="1"/>
  <c r="K227" i="23"/>
  <c r="D227" i="26" s="1"/>
  <c r="Y227" i="26" s="1"/>
  <c r="J227" i="23"/>
  <c r="I227" i="23"/>
  <c r="D227" i="25" s="1"/>
  <c r="Y227" i="25" s="1"/>
  <c r="F227" i="23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T226" i="23"/>
  <c r="AS226" i="23"/>
  <c r="AV226" i="23" s="1"/>
  <c r="AP226" i="23"/>
  <c r="AO226" i="23"/>
  <c r="AL226" i="23"/>
  <c r="AK226" i="23"/>
  <c r="AH226" i="23"/>
  <c r="AG226" i="23"/>
  <c r="J226" i="25" s="1"/>
  <c r="AD226" i="23"/>
  <c r="AC226" i="23"/>
  <c r="I226" i="25" s="1"/>
  <c r="Z226" i="23"/>
  <c r="Y226" i="23"/>
  <c r="H226" i="25" s="1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R225" i="23"/>
  <c r="Q225" i="23"/>
  <c r="S225" i="23" s="1"/>
  <c r="F225" i="26" s="1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V223" i="23"/>
  <c r="U223" i="23"/>
  <c r="W223" i="23" s="1"/>
  <c r="G223" i="26" s="1"/>
  <c r="R223" i="23"/>
  <c r="Q223" i="23"/>
  <c r="N223" i="23"/>
  <c r="M223" i="23"/>
  <c r="J223" i="23"/>
  <c r="I223" i="23"/>
  <c r="L223" i="23" s="1"/>
  <c r="F223" i="23"/>
  <c r="E223" i="23"/>
  <c r="CF222" i="23"/>
  <c r="CG222" i="23" s="1"/>
  <c r="CB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H219" i="23"/>
  <c r="AG219" i="23"/>
  <c r="AJ219" i="23" s="1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T218" i="23"/>
  <c r="AS218" i="23"/>
  <c r="AV218" i="23" s="1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A215" i="23"/>
  <c r="O215" i="25" s="1"/>
  <c r="AX215" i="23"/>
  <c r="AW215" i="23"/>
  <c r="N215" i="25" s="1"/>
  <c r="AT215" i="23"/>
  <c r="AS215" i="23"/>
  <c r="AP215" i="23"/>
  <c r="AO215" i="23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V213" i="23"/>
  <c r="U213" i="23"/>
  <c r="W213" i="23" s="1"/>
  <c r="G213" i="26" s="1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E211" i="23"/>
  <c r="P211" i="25" s="1"/>
  <c r="BB211" i="23"/>
  <c r="BA211" i="23"/>
  <c r="AX211" i="23"/>
  <c r="AW211" i="23"/>
  <c r="AT211" i="23"/>
  <c r="AS211" i="23"/>
  <c r="AV211" i="23" s="1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X209" i="23"/>
  <c r="AW209" i="23"/>
  <c r="AY209" i="23" s="1"/>
  <c r="N209" i="26" s="1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J208" i="23"/>
  <c r="BI208" i="23"/>
  <c r="BL208" i="23" s="1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X207" i="23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P206" i="23"/>
  <c r="AO206" i="23"/>
  <c r="L206" i="25" s="1"/>
  <c r="AN206" i="23"/>
  <c r="AL206" i="23"/>
  <c r="AK206" i="23"/>
  <c r="K206" i="25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R205" i="23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B204" i="23"/>
  <c r="BA204" i="23"/>
  <c r="O204" i="25" s="1"/>
  <c r="AZ204" i="23"/>
  <c r="AX204" i="23"/>
  <c r="AW204" i="23"/>
  <c r="N204" i="25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F204" i="23"/>
  <c r="E204" i="23"/>
  <c r="C204" i="25" s="1"/>
  <c r="X204" i="25" s="1"/>
  <c r="CF203" i="23"/>
  <c r="CG203" i="23" s="1"/>
  <c r="CB203" i="23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Q203" i="23"/>
  <c r="F203" i="25" s="1"/>
  <c r="N203" i="23"/>
  <c r="M203" i="23"/>
  <c r="E203" i="25" s="1"/>
  <c r="J203" i="23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P200" i="23"/>
  <c r="AO200" i="23"/>
  <c r="L200" i="25" s="1"/>
  <c r="AM200" i="23"/>
  <c r="K200" i="26" s="1"/>
  <c r="AL200" i="23"/>
  <c r="AK200" i="23"/>
  <c r="K200" i="25" s="1"/>
  <c r="AH200" i="23"/>
  <c r="AG200" i="23"/>
  <c r="J200" i="25" s="1"/>
  <c r="AD200" i="23"/>
  <c r="AC200" i="23"/>
  <c r="Z200" i="23"/>
  <c r="Y200" i="23"/>
  <c r="H200" i="25" s="1"/>
  <c r="V200" i="23"/>
  <c r="U200" i="23"/>
  <c r="G200" i="25" s="1"/>
  <c r="R200" i="23"/>
  <c r="Q200" i="23"/>
  <c r="N200" i="23"/>
  <c r="M200" i="23"/>
  <c r="E200" i="25" s="1"/>
  <c r="J200" i="23"/>
  <c r="I200" i="23"/>
  <c r="D200" i="25" s="1"/>
  <c r="Y200" i="25" s="1"/>
  <c r="F200" i="23"/>
  <c r="E200" i="23"/>
  <c r="G200" i="23" s="1"/>
  <c r="C200" i="26" s="1"/>
  <c r="X200" i="26" s="1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M198" i="23"/>
  <c r="R198" i="25" s="1"/>
  <c r="BJ198" i="23"/>
  <c r="BI198" i="23"/>
  <c r="BL198" i="23" s="1"/>
  <c r="BF198" i="23"/>
  <c r="BE198" i="23"/>
  <c r="BB198" i="23"/>
  <c r="BA198" i="23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H198" i="23"/>
  <c r="AG198" i="23"/>
  <c r="AI198" i="23" s="1"/>
  <c r="J198" i="26" s="1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J198" i="23"/>
  <c r="I198" i="23"/>
  <c r="K198" i="23" s="1"/>
  <c r="D198" i="26" s="1"/>
  <c r="Y198" i="26" s="1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B197" i="23"/>
  <c r="BA197" i="23"/>
  <c r="BD197" i="23" s="1"/>
  <c r="AX197" i="23"/>
  <c r="AW197" i="23"/>
  <c r="N197" i="25" s="1"/>
  <c r="AT197" i="23"/>
  <c r="AS197" i="23"/>
  <c r="AP197" i="23"/>
  <c r="AO197" i="23"/>
  <c r="L197" i="25" s="1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N197" i="23"/>
  <c r="M197" i="23"/>
  <c r="E197" i="25" s="1"/>
  <c r="J197" i="23"/>
  <c r="I197" i="23"/>
  <c r="D197" i="25" s="1"/>
  <c r="Y197" i="25" s="1"/>
  <c r="F197" i="23"/>
  <c r="E197" i="23"/>
  <c r="H197" i="23" s="1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R196" i="23"/>
  <c r="Q196" i="23"/>
  <c r="T196" i="23" s="1"/>
  <c r="N196" i="23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E194" i="23"/>
  <c r="P194" i="25" s="1"/>
  <c r="BB194" i="23"/>
  <c r="BA194" i="23"/>
  <c r="BD194" i="23" s="1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A193" i="23"/>
  <c r="O193" i="25" s="1"/>
  <c r="AX193" i="23"/>
  <c r="AW193" i="23"/>
  <c r="N193" i="25" s="1"/>
  <c r="AT193" i="23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BJ192" i="23"/>
  <c r="BI192" i="23"/>
  <c r="BF192" i="23"/>
  <c r="BE192" i="23"/>
  <c r="BB192" i="23"/>
  <c r="BA192" i="23"/>
  <c r="AX192" i="23"/>
  <c r="AW192" i="23"/>
  <c r="N192" i="25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Z192" i="23"/>
  <c r="Y192" i="23"/>
  <c r="H192" i="25" s="1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N191" i="23"/>
  <c r="BM191" i="23"/>
  <c r="BO191" i="23" s="1"/>
  <c r="R191" i="26" s="1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J190" i="23"/>
  <c r="BI190" i="23"/>
  <c r="Q190" i="25" s="1"/>
  <c r="Z190" i="25" s="1"/>
  <c r="BF190" i="23"/>
  <c r="BE190" i="23"/>
  <c r="BG190" i="23" s="1"/>
  <c r="P190" i="26" s="1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F188" i="23"/>
  <c r="E188" i="23"/>
  <c r="H188" i="23" s="1"/>
  <c r="CF187" i="23"/>
  <c r="CG187" i="23" s="1"/>
  <c r="CB187" i="23"/>
  <c r="BV187" i="23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R186" i="23"/>
  <c r="BQ186" i="23"/>
  <c r="S186" i="25" s="1"/>
  <c r="BP186" i="23"/>
  <c r="BN186" i="23"/>
  <c r="BM186" i="23"/>
  <c r="R186" i="25" s="1"/>
  <c r="BJ186" i="23"/>
  <c r="BI186" i="23"/>
  <c r="Q186" i="25" s="1"/>
  <c r="Z186" i="25" s="1"/>
  <c r="BH186" i="23"/>
  <c r="BF186" i="23"/>
  <c r="BE186" i="23"/>
  <c r="P186" i="25" s="1"/>
  <c r="BD186" i="23"/>
  <c r="BB186" i="23"/>
  <c r="BA186" i="23"/>
  <c r="O186" i="25" s="1"/>
  <c r="AZ186" i="23"/>
  <c r="AX186" i="23"/>
  <c r="AW186" i="23"/>
  <c r="N186" i="25" s="1"/>
  <c r="AT186" i="23"/>
  <c r="AS186" i="23"/>
  <c r="M186" i="25" s="1"/>
  <c r="AR186" i="23"/>
  <c r="AP186" i="23"/>
  <c r="AO186" i="23"/>
  <c r="L186" i="25" s="1"/>
  <c r="AL186" i="23"/>
  <c r="AK186" i="23"/>
  <c r="K186" i="25" s="1"/>
  <c r="AJ186" i="23"/>
  <c r="AH186" i="23"/>
  <c r="AG186" i="23"/>
  <c r="J186" i="25" s="1"/>
  <c r="AD186" i="23"/>
  <c r="AC186" i="23"/>
  <c r="I186" i="25" s="1"/>
  <c r="AB186" i="23"/>
  <c r="Z186" i="23"/>
  <c r="Y186" i="23"/>
  <c r="H186" i="25" s="1"/>
  <c r="V186" i="23"/>
  <c r="U186" i="23"/>
  <c r="G186" i="25" s="1"/>
  <c r="T186" i="23"/>
  <c r="R186" i="23"/>
  <c r="Q186" i="23"/>
  <c r="F186" i="25" s="1"/>
  <c r="N186" i="23"/>
  <c r="M186" i="23"/>
  <c r="E186" i="25" s="1"/>
  <c r="L186" i="23"/>
  <c r="J186" i="23"/>
  <c r="I186" i="23"/>
  <c r="D186" i="25" s="1"/>
  <c r="Y186" i="25" s="1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F184" i="23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F183" i="23"/>
  <c r="BE183" i="23"/>
  <c r="P183" i="25" s="1"/>
  <c r="BB183" i="23"/>
  <c r="BA183" i="23"/>
  <c r="AY183" i="23"/>
  <c r="N183" i="26" s="1"/>
  <c r="AX183" i="23"/>
  <c r="AW183" i="23"/>
  <c r="N183" i="25" s="1"/>
  <c r="AT183" i="23"/>
  <c r="AS183" i="23"/>
  <c r="AU183" i="23" s="1"/>
  <c r="M183" i="26" s="1"/>
  <c r="AP183" i="23"/>
  <c r="AO183" i="23"/>
  <c r="L183" i="25" s="1"/>
  <c r="AL183" i="23"/>
  <c r="AK183" i="23"/>
  <c r="AM183" i="23" s="1"/>
  <c r="K183" i="26" s="1"/>
  <c r="AH183" i="23"/>
  <c r="AG183" i="23"/>
  <c r="AD183" i="23"/>
  <c r="AC183" i="23"/>
  <c r="AB183" i="23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F182" i="23"/>
  <c r="BE182" i="23"/>
  <c r="BH182" i="23" s="1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R180" i="23"/>
  <c r="BQ180" i="23"/>
  <c r="S180" i="25" s="1"/>
  <c r="BN180" i="23"/>
  <c r="BM180" i="23"/>
  <c r="R180" i="25" s="1"/>
  <c r="BJ180" i="23"/>
  <c r="BI180" i="23"/>
  <c r="Q180" i="25" s="1"/>
  <c r="Z180" i="25" s="1"/>
  <c r="BF180" i="23"/>
  <c r="BE180" i="23"/>
  <c r="P180" i="25" s="1"/>
  <c r="BB180" i="23"/>
  <c r="BA180" i="23"/>
  <c r="O180" i="25" s="1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U180" i="23"/>
  <c r="G180" i="25" s="1"/>
  <c r="R180" i="23"/>
  <c r="Q180" i="23"/>
  <c r="F180" i="25" s="1"/>
  <c r="N180" i="23"/>
  <c r="M180" i="23"/>
  <c r="E180" i="25" s="1"/>
  <c r="J180" i="23"/>
  <c r="I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G177" i="23"/>
  <c r="AD177" i="23"/>
  <c r="AC177" i="23"/>
  <c r="Z177" i="23"/>
  <c r="Y177" i="23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B176" i="23"/>
  <c r="BA176" i="23"/>
  <c r="BD176" i="23" s="1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V176" i="23"/>
  <c r="U176" i="23"/>
  <c r="G176" i="25" s="1"/>
  <c r="R176" i="23"/>
  <c r="Q176" i="23"/>
  <c r="F176" i="25" s="1"/>
  <c r="N176" i="23"/>
  <c r="M176" i="23"/>
  <c r="E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T174" i="23"/>
  <c r="AS174" i="23"/>
  <c r="M174" i="25" s="1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F172" i="23"/>
  <c r="BE172" i="23"/>
  <c r="P172" i="25" s="1"/>
  <c r="BB172" i="23"/>
  <c r="BA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J172" i="23"/>
  <c r="I172" i="23"/>
  <c r="D172" i="25" s="1"/>
  <c r="Y172" i="25" s="1"/>
  <c r="F172" i="23"/>
  <c r="E172" i="23"/>
  <c r="CG171" i="23"/>
  <c r="CF171" i="23"/>
  <c r="CB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F170" i="23"/>
  <c r="BE170" i="23"/>
  <c r="P170" i="25" s="1"/>
  <c r="BB170" i="23"/>
  <c r="BA170" i="23"/>
  <c r="O170" i="25" s="1"/>
  <c r="AX170" i="23"/>
  <c r="AW170" i="23"/>
  <c r="N170" i="25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Z170" i="23"/>
  <c r="Y170" i="23"/>
  <c r="H170" i="25" s="1"/>
  <c r="V170" i="23"/>
  <c r="U170" i="23"/>
  <c r="G170" i="25" s="1"/>
  <c r="R170" i="23"/>
  <c r="Q170" i="23"/>
  <c r="F170" i="25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N168" i="23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U164" i="23"/>
  <c r="T164" i="25" s="1"/>
  <c r="BT164" i="23"/>
  <c r="BR164" i="23"/>
  <c r="BQ164" i="23"/>
  <c r="S164" i="25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N162" i="23"/>
  <c r="BM162" i="23"/>
  <c r="R162" i="25" s="1"/>
  <c r="BJ162" i="23"/>
  <c r="BI162" i="23"/>
  <c r="BH162" i="23"/>
  <c r="BF162" i="23"/>
  <c r="BE162" i="23"/>
  <c r="P162" i="25" s="1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S157" i="23"/>
  <c r="M157" i="25" s="1"/>
  <c r="AP157" i="23"/>
  <c r="AO157" i="23"/>
  <c r="L157" i="25" s="1"/>
  <c r="AL157" i="23"/>
  <c r="AK157" i="23"/>
  <c r="AH157" i="23"/>
  <c r="AG157" i="23"/>
  <c r="J157" i="25" s="1"/>
  <c r="AD157" i="23"/>
  <c r="AC157" i="23"/>
  <c r="AF157" i="23" s="1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R156" i="23"/>
  <c r="BQ156" i="23"/>
  <c r="S156" i="25" s="1"/>
  <c r="BN156" i="23"/>
  <c r="BM156" i="23"/>
  <c r="R156" i="25" s="1"/>
  <c r="BJ156" i="23"/>
  <c r="BI156" i="23"/>
  <c r="BF156" i="23"/>
  <c r="BE156" i="23"/>
  <c r="P156" i="25" s="1"/>
  <c r="BB156" i="23"/>
  <c r="BA156" i="23"/>
  <c r="O156" i="25" s="1"/>
  <c r="AX156" i="23"/>
  <c r="AW156" i="23"/>
  <c r="AT156" i="23"/>
  <c r="AS156" i="23"/>
  <c r="M156" i="25" s="1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J156" i="23"/>
  <c r="I156" i="23"/>
  <c r="D156" i="25" s="1"/>
  <c r="Y156" i="25" s="1"/>
  <c r="F156" i="23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V152" i="23"/>
  <c r="U152" i="23"/>
  <c r="G152" i="25" s="1"/>
  <c r="R152" i="23"/>
  <c r="Q152" i="23"/>
  <c r="T152" i="23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U151" i="23"/>
  <c r="T151" i="25" s="1"/>
  <c r="BR151" i="23"/>
  <c r="BQ151" i="23"/>
  <c r="S151" i="25" s="1"/>
  <c r="BN151" i="23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V150" i="23"/>
  <c r="BU150" i="23"/>
  <c r="T150" i="25" s="1"/>
  <c r="BR150" i="23"/>
  <c r="BQ150" i="23"/>
  <c r="BN150" i="23"/>
  <c r="BM150" i="23"/>
  <c r="R150" i="25" s="1"/>
  <c r="BJ150" i="23"/>
  <c r="BI150" i="23"/>
  <c r="BL150" i="23" s="1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Z148" i="23"/>
  <c r="Y148" i="23"/>
  <c r="AB148" i="23" s="1"/>
  <c r="V148" i="23"/>
  <c r="W148" i="23" s="1"/>
  <c r="G148" i="26" s="1"/>
  <c r="U148" i="23"/>
  <c r="G148" i="25" s="1"/>
  <c r="R148" i="23"/>
  <c r="Q148" i="23"/>
  <c r="N148" i="23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U147" i="23"/>
  <c r="T147" i="25" s="1"/>
  <c r="BR147" i="23"/>
  <c r="BQ147" i="23"/>
  <c r="S147" i="25" s="1"/>
  <c r="BN147" i="23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Q146" i="23"/>
  <c r="F146" i="25" s="1"/>
  <c r="N146" i="23"/>
  <c r="M146" i="23"/>
  <c r="J146" i="23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C145" i="23"/>
  <c r="Z145" i="23"/>
  <c r="Y145" i="23"/>
  <c r="H145" i="25" s="1"/>
  <c r="V145" i="23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J144" i="23"/>
  <c r="BI144" i="23"/>
  <c r="Q144" i="25" s="1"/>
  <c r="Z144" i="25" s="1"/>
  <c r="BF144" i="23"/>
  <c r="BE144" i="23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N143" i="23"/>
  <c r="BM143" i="23"/>
  <c r="BO143" i="23" s="1"/>
  <c r="R143" i="26" s="1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G142" i="23"/>
  <c r="J142" i="25" s="1"/>
  <c r="AD142" i="23"/>
  <c r="AC142" i="23"/>
  <c r="Z142" i="23"/>
  <c r="Y142" i="23"/>
  <c r="V142" i="23"/>
  <c r="U142" i="23"/>
  <c r="X142" i="23" s="1"/>
  <c r="R142" i="23"/>
  <c r="Q142" i="23"/>
  <c r="F142" i="25" s="1"/>
  <c r="N142" i="23"/>
  <c r="M142" i="23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H140" i="23"/>
  <c r="AG140" i="23"/>
  <c r="AJ140" i="23" s="1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M140" i="23"/>
  <c r="E140" i="25" s="1"/>
  <c r="J140" i="23"/>
  <c r="I140" i="23"/>
  <c r="L140" i="23" s="1"/>
  <c r="F140" i="23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W139" i="23"/>
  <c r="AT139" i="23"/>
  <c r="AS139" i="23"/>
  <c r="M139" i="25" s="1"/>
  <c r="AP139" i="23"/>
  <c r="AO139" i="23"/>
  <c r="AL139" i="23"/>
  <c r="AK139" i="23"/>
  <c r="K139" i="25" s="1"/>
  <c r="AH139" i="23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F138" i="23"/>
  <c r="BE138" i="23"/>
  <c r="P138" i="25" s="1"/>
  <c r="BB138" i="23"/>
  <c r="BA138" i="23"/>
  <c r="BD138" i="23" s="1"/>
  <c r="AX138" i="23"/>
  <c r="AW138" i="23"/>
  <c r="AT138" i="23"/>
  <c r="AS138" i="23"/>
  <c r="AV138" i="23" s="1"/>
  <c r="AP138" i="23"/>
  <c r="AQ138" i="23" s="1"/>
  <c r="L138" i="26" s="1"/>
  <c r="AO138" i="23"/>
  <c r="L138" i="25" s="1"/>
  <c r="AL138" i="23"/>
  <c r="AK138" i="23"/>
  <c r="AH138" i="23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F137" i="23"/>
  <c r="E137" i="23"/>
  <c r="G137" i="23" s="1"/>
  <c r="CF136" i="23"/>
  <c r="CG136" i="23" s="1"/>
  <c r="CB136" i="23"/>
  <c r="BV136" i="23"/>
  <c r="BU136" i="23"/>
  <c r="BX136" i="23" s="1"/>
  <c r="BR136" i="23"/>
  <c r="BQ136" i="23"/>
  <c r="S136" i="25" s="1"/>
  <c r="BN136" i="23"/>
  <c r="BM136" i="23"/>
  <c r="BJ136" i="23"/>
  <c r="BI136" i="23"/>
  <c r="BF136" i="23"/>
  <c r="BE136" i="23"/>
  <c r="BH136" i="23" s="1"/>
  <c r="BB136" i="23"/>
  <c r="BA136" i="23"/>
  <c r="O136" i="25" s="1"/>
  <c r="AX136" i="23"/>
  <c r="AW136" i="23"/>
  <c r="AT136" i="23"/>
  <c r="AS136" i="23"/>
  <c r="M136" i="25" s="1"/>
  <c r="AP136" i="23"/>
  <c r="AO136" i="23"/>
  <c r="AR136" i="23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D134" i="23"/>
  <c r="AC134" i="23"/>
  <c r="AF134" i="23" s="1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N134" i="23"/>
  <c r="M134" i="23"/>
  <c r="P134" i="23" s="1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B133" i="23"/>
  <c r="BA133" i="23"/>
  <c r="BC133" i="23" s="1"/>
  <c r="O133" i="26" s="1"/>
  <c r="AX133" i="23"/>
  <c r="AW133" i="23"/>
  <c r="N133" i="25" s="1"/>
  <c r="AT133" i="23"/>
  <c r="AS133" i="23"/>
  <c r="AU133" i="23" s="1"/>
  <c r="M133" i="26" s="1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F132" i="23"/>
  <c r="BE132" i="23"/>
  <c r="BH132" i="23" s="1"/>
  <c r="BB132" i="23"/>
  <c r="BA132" i="23"/>
  <c r="O132" i="25" s="1"/>
  <c r="AX132" i="23"/>
  <c r="AW132" i="23"/>
  <c r="AZ132" i="23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N130" i="23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A129" i="23"/>
  <c r="AX129" i="23"/>
  <c r="AW129" i="23"/>
  <c r="AT129" i="23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O128" i="23"/>
  <c r="L128" i="25" s="1"/>
  <c r="AL128" i="23"/>
  <c r="AK128" i="23"/>
  <c r="K128" i="25" s="1"/>
  <c r="AH128" i="23"/>
  <c r="AG128" i="23"/>
  <c r="AD128" i="23"/>
  <c r="AC128" i="23"/>
  <c r="I128" i="25" s="1"/>
  <c r="Z128" i="23"/>
  <c r="Y128" i="23"/>
  <c r="H128" i="25" s="1"/>
  <c r="V128" i="23"/>
  <c r="U128" i="23"/>
  <c r="R128" i="23"/>
  <c r="Q128" i="23"/>
  <c r="F128" i="25" s="1"/>
  <c r="N128" i="23"/>
  <c r="M128" i="23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V124" i="23"/>
  <c r="BU124" i="23"/>
  <c r="BX124" i="23" s="1"/>
  <c r="BR124" i="23"/>
  <c r="BQ124" i="23"/>
  <c r="S124" i="25" s="1"/>
  <c r="BN124" i="23"/>
  <c r="BM124" i="23"/>
  <c r="R124" i="25" s="1"/>
  <c r="BJ124" i="23"/>
  <c r="BI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H113" i="23"/>
  <c r="AG113" i="23"/>
  <c r="AI113" i="23" s="1"/>
  <c r="J113" i="26" s="1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P110" i="23"/>
  <c r="AO110" i="23"/>
  <c r="AQ110" i="23" s="1"/>
  <c r="L110" i="26" s="1"/>
  <c r="AL110" i="23"/>
  <c r="AK110" i="23"/>
  <c r="K110" i="25" s="1"/>
  <c r="AH110" i="23"/>
  <c r="AG110" i="23"/>
  <c r="AI110" i="23" s="1"/>
  <c r="J110" i="26" s="1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P108" i="23"/>
  <c r="AO108" i="23"/>
  <c r="L108" i="25" s="1"/>
  <c r="AL108" i="23"/>
  <c r="AK108" i="23"/>
  <c r="AH108" i="23"/>
  <c r="AG108" i="23"/>
  <c r="J108" i="25" s="1"/>
  <c r="AD108" i="23"/>
  <c r="AC108" i="23"/>
  <c r="AE108" i="23" s="1"/>
  <c r="I108" i="26" s="1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I105" i="23"/>
  <c r="Q105" i="25" s="1"/>
  <c r="Z105" i="25" s="1"/>
  <c r="BF105" i="23"/>
  <c r="BE105" i="23"/>
  <c r="BG105" i="23" s="1"/>
  <c r="P105" i="26" s="1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V102" i="23"/>
  <c r="BU102" i="23"/>
  <c r="BW102" i="23" s="1"/>
  <c r="T102" i="26" s="1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B99" i="23"/>
  <c r="BA99" i="23"/>
  <c r="BC99" i="23" s="1"/>
  <c r="O99" i="26" s="1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B98" i="23"/>
  <c r="BA98" i="23"/>
  <c r="BD98" i="23" s="1"/>
  <c r="AX98" i="23"/>
  <c r="AW98" i="23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R96" i="23"/>
  <c r="BQ96" i="23"/>
  <c r="BS96" i="23" s="1"/>
  <c r="S96" i="26" s="1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Z96" i="23"/>
  <c r="AA96" i="23" s="1"/>
  <c r="H96" i="26" s="1"/>
  <c r="Y96" i="23"/>
  <c r="H96" i="25" s="1"/>
  <c r="V96" i="23"/>
  <c r="U96" i="23"/>
  <c r="R96" i="23"/>
  <c r="Q96" i="23"/>
  <c r="F96" i="25" s="1"/>
  <c r="N96" i="23"/>
  <c r="M96" i="23"/>
  <c r="O96" i="23" s="1"/>
  <c r="E96" i="26" s="1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Z95" i="23"/>
  <c r="Y95" i="23"/>
  <c r="AB95" i="23" s="1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N89" i="23"/>
  <c r="BM89" i="23"/>
  <c r="BO89" i="23" s="1"/>
  <c r="R89" i="26" s="1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N87" i="23"/>
  <c r="BM87" i="23"/>
  <c r="R87" i="25" s="1"/>
  <c r="BJ87" i="23"/>
  <c r="BI87" i="23"/>
  <c r="BF87" i="23"/>
  <c r="BE87" i="23"/>
  <c r="BG87" i="23" s="1"/>
  <c r="P87" i="26" s="1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D87" i="23"/>
  <c r="AC87" i="23"/>
  <c r="AE87" i="23" s="1"/>
  <c r="I87" i="26" s="1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Q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Z85" i="23"/>
  <c r="Y85" i="23"/>
  <c r="AA85" i="23" s="1"/>
  <c r="H85" i="26" s="1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B84" i="23"/>
  <c r="BA84" i="23"/>
  <c r="BC84" i="23" s="1"/>
  <c r="O84" i="26" s="1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J83" i="23"/>
  <c r="BI83" i="23"/>
  <c r="BK83" i="23" s="1"/>
  <c r="Q83" i="26" s="1"/>
  <c r="Z83" i="26" s="1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J82" i="23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F79" i="23"/>
  <c r="E79" i="23"/>
  <c r="G79" i="23" s="1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P76" i="23"/>
  <c r="AO76" i="23"/>
  <c r="L76" i="25" s="1"/>
  <c r="AL76" i="23"/>
  <c r="AK76" i="23"/>
  <c r="AH76" i="23"/>
  <c r="AG76" i="23"/>
  <c r="J76" i="25" s="1"/>
  <c r="AD76" i="23"/>
  <c r="AC76" i="23"/>
  <c r="AE76" i="23" s="1"/>
  <c r="I76" i="26" s="1"/>
  <c r="Z76" i="23"/>
  <c r="Y76" i="23"/>
  <c r="H76" i="25" s="1"/>
  <c r="V76" i="23"/>
  <c r="U76" i="23"/>
  <c r="W76" i="23" s="1"/>
  <c r="G76" i="26" s="1"/>
  <c r="R76" i="23"/>
  <c r="Q76" i="23"/>
  <c r="F76" i="25" s="1"/>
  <c r="N76" i="23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J73" i="23"/>
  <c r="I73" i="23"/>
  <c r="K73" i="23" s="1"/>
  <c r="D73" i="26" s="1"/>
  <c r="Y73" i="26" s="1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J72" i="23"/>
  <c r="I72" i="23"/>
  <c r="K72" i="23" s="1"/>
  <c r="D72" i="26" s="1"/>
  <c r="Y72" i="26" s="1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J68" i="23"/>
  <c r="BI68" i="23"/>
  <c r="BK68" i="23" s="1"/>
  <c r="Q68" i="26" s="1"/>
  <c r="Z68" i="26" s="1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J63" i="23"/>
  <c r="I63" i="23"/>
  <c r="L63" i="23" s="1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B61" i="23"/>
  <c r="BA61" i="23"/>
  <c r="BD61" i="23" s="1"/>
  <c r="AX61" i="23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H57" i="23"/>
  <c r="AG57" i="23"/>
  <c r="AJ57" i="23" s="1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E56" i="23"/>
  <c r="P56" i="25" s="1"/>
  <c r="BB56" i="23"/>
  <c r="BA56" i="23"/>
  <c r="O56" i="25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P55" i="23"/>
  <c r="AO55" i="23"/>
  <c r="L55" i="25" s="1"/>
  <c r="AL55" i="23"/>
  <c r="AK55" i="23"/>
  <c r="AN55" i="23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J53" i="23"/>
  <c r="I53" i="23"/>
  <c r="L53" i="23" s="1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D50" i="23"/>
  <c r="AC50" i="23"/>
  <c r="AE50" i="23" s="1"/>
  <c r="I50" i="26" s="1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V49" i="23"/>
  <c r="U49" i="23"/>
  <c r="G49" i="25" s="1"/>
  <c r="R49" i="23"/>
  <c r="Q49" i="23"/>
  <c r="T49" i="23" s="1"/>
  <c r="N49" i="23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L47" i="23"/>
  <c r="AK47" i="23"/>
  <c r="AN47" i="23" s="1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R45" i="23"/>
  <c r="BQ45" i="23"/>
  <c r="S45" i="25" s="1"/>
  <c r="BN45" i="23"/>
  <c r="BM45" i="23"/>
  <c r="R45" i="25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X43" i="23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H43" i="23"/>
  <c r="AG43" i="23"/>
  <c r="J43" i="25" s="1"/>
  <c r="AD43" i="23"/>
  <c r="AC43" i="23"/>
  <c r="Z43" i="23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N36" i="23"/>
  <c r="M36" i="23"/>
  <c r="O36" i="23" s="1"/>
  <c r="E36" i="26" s="1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V34" i="23"/>
  <c r="BU34" i="23"/>
  <c r="BW34" i="23" s="1"/>
  <c r="T34" i="26" s="1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G34" i="23"/>
  <c r="AD34" i="23"/>
  <c r="AC34" i="23"/>
  <c r="I34" i="25" s="1"/>
  <c r="Z34" i="23"/>
  <c r="Y34" i="23"/>
  <c r="AA34" i="23" s="1"/>
  <c r="H34" i="26" s="1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P30" i="23"/>
  <c r="AO30" i="23"/>
  <c r="AQ30" i="23" s="1"/>
  <c r="L30" i="26" s="1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J30" i="23"/>
  <c r="I30" i="23"/>
  <c r="K30" i="23" s="1"/>
  <c r="D30" i="26" s="1"/>
  <c r="Y30" i="26" s="1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W29" i="23"/>
  <c r="N29" i="25" s="1"/>
  <c r="AT29" i="23"/>
  <c r="AS29" i="23"/>
  <c r="M29" i="25" s="1"/>
  <c r="AP29" i="23"/>
  <c r="AO29" i="23"/>
  <c r="L29" i="25" s="1"/>
  <c r="AL29" i="23"/>
  <c r="AK29" i="23"/>
  <c r="K29" i="25" s="1"/>
  <c r="AH29" i="23"/>
  <c r="AG29" i="23"/>
  <c r="J29" i="25" s="1"/>
  <c r="AD29" i="23"/>
  <c r="AC29" i="23"/>
  <c r="I29" i="25" s="1"/>
  <c r="Z29" i="23"/>
  <c r="Y29" i="23"/>
  <c r="H29" i="25" s="1"/>
  <c r="V29" i="23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J27" i="23"/>
  <c r="BI27" i="23"/>
  <c r="Q27" i="25" s="1"/>
  <c r="Z27" i="25" s="1"/>
  <c r="BF27" i="23"/>
  <c r="BE27" i="23"/>
  <c r="P27" i="25" s="1"/>
  <c r="BB27" i="23"/>
  <c r="BA27" i="23"/>
  <c r="O27" i="25" s="1"/>
  <c r="AX27" i="23"/>
  <c r="AW27" i="23"/>
  <c r="N27" i="25" s="1"/>
  <c r="AT27" i="23"/>
  <c r="AS27" i="23"/>
  <c r="M27" i="25" s="1"/>
  <c r="AP27" i="23"/>
  <c r="AO27" i="23"/>
  <c r="L27" i="25" s="1"/>
  <c r="AL27" i="23"/>
  <c r="AK27" i="23"/>
  <c r="K27" i="25" s="1"/>
  <c r="AH27" i="23"/>
  <c r="AG27" i="23"/>
  <c r="J27" i="25" s="1"/>
  <c r="AD27" i="23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B25" i="23"/>
  <c r="BA25" i="23"/>
  <c r="O25" i="25" s="1"/>
  <c r="AX25" i="23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D25" i="23"/>
  <c r="AC25" i="23"/>
  <c r="I25" i="25" s="1"/>
  <c r="Z25" i="23"/>
  <c r="Y25" i="23"/>
  <c r="H25" i="25" s="1"/>
  <c r="V25" i="23"/>
  <c r="U25" i="23"/>
  <c r="R25" i="23"/>
  <c r="Q25" i="23"/>
  <c r="F25" i="25" s="1"/>
  <c r="N25" i="23"/>
  <c r="M25" i="23"/>
  <c r="E25" i="25" s="1"/>
  <c r="J25" i="23"/>
  <c r="I25" i="23"/>
  <c r="D25" i="25" s="1"/>
  <c r="Y25" i="25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A19" i="23"/>
  <c r="O19" i="25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H17" i="23"/>
  <c r="AG17" i="23"/>
  <c r="J17" i="25" s="1"/>
  <c r="AD17" i="23"/>
  <c r="AC17" i="23"/>
  <c r="I17" i="25" s="1"/>
  <c r="Z17" i="23"/>
  <c r="Y17" i="23"/>
  <c r="H17" i="25" s="1"/>
  <c r="V17" i="23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Q9" i="23"/>
  <c r="F9" i="25" s="1"/>
  <c r="N9" i="23"/>
  <c r="M9" i="23"/>
  <c r="E9" i="25" s="1"/>
  <c r="J9" i="23"/>
  <c r="I9" i="23"/>
  <c r="D9" i="25" s="1"/>
  <c r="Y9" i="25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71" i="10"/>
  <c r="X271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82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E98" i="20"/>
  <c r="C98" i="20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M11" i="18" s="1"/>
  <c r="AJ136" i="1"/>
  <c r="BC135" i="1"/>
  <c r="BB135" i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C98" i="1"/>
  <c r="BB98" i="1"/>
  <c r="BA98" i="1"/>
  <c r="AZ98" i="1"/>
  <c r="AW98" i="1"/>
  <c r="C11" i="11" s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AZ87" i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A64" i="1"/>
  <c r="AZ64" i="1"/>
  <c r="BC63" i="1"/>
  <c r="BB63" i="1"/>
  <c r="BA63" i="1"/>
  <c r="AZ63" i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BB51" i="1"/>
  <c r="BA51" i="1"/>
  <c r="AZ51" i="1"/>
  <c r="BC50" i="1"/>
  <c r="BB50" i="1"/>
  <c r="BA50" i="1"/>
  <c r="AZ50" i="1"/>
  <c r="AW50" i="1"/>
  <c r="BC49" i="1"/>
  <c r="BB49" i="1"/>
  <c r="BA49" i="1"/>
  <c r="AZ49" i="1"/>
  <c r="BC48" i="1"/>
  <c r="BB48" i="1"/>
  <c r="BA48" i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AZ28" i="1"/>
  <c r="BC27" i="1"/>
  <c r="BB27" i="1"/>
  <c r="U28" i="11" s="1"/>
  <c r="BA27" i="1"/>
  <c r="AZ27" i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A16" i="1"/>
  <c r="AZ16" i="1"/>
  <c r="BC15" i="1"/>
  <c r="BB15" i="1"/>
  <c r="BA15" i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BB5" i="1"/>
  <c r="BA5" i="1"/>
  <c r="AZ5" i="1"/>
  <c r="BC4" i="1"/>
  <c r="BB4" i="1"/>
  <c r="BA4" i="1"/>
  <c r="AZ4" i="1"/>
  <c r="AY4" i="1"/>
  <c r="AY5" i="1" s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3" i="1"/>
  <c r="BB3" i="1"/>
  <c r="BA3" i="1"/>
  <c r="AZ3" i="1"/>
  <c r="T27" i="11" l="1"/>
  <c r="T35" i="11"/>
  <c r="E97" i="20"/>
  <c r="G7" i="23"/>
  <c r="G17" i="23"/>
  <c r="C17" i="26" s="1"/>
  <c r="X17" i="26" s="1"/>
  <c r="W29" i="23"/>
  <c r="G29" i="26" s="1"/>
  <c r="AA43" i="23"/>
  <c r="H43" i="26" s="1"/>
  <c r="AY43" i="23"/>
  <c r="N43" i="26" s="1"/>
  <c r="AY48" i="23"/>
  <c r="N48" i="26" s="1"/>
  <c r="G61" i="23"/>
  <c r="AM86" i="23"/>
  <c r="K86" i="26" s="1"/>
  <c r="BC97" i="23"/>
  <c r="O97" i="26" s="1"/>
  <c r="BC106" i="23"/>
  <c r="O106" i="26" s="1"/>
  <c r="AB107" i="23"/>
  <c r="BK120" i="23"/>
  <c r="Q120" i="26" s="1"/>
  <c r="Z120" i="26" s="1"/>
  <c r="BO127" i="23"/>
  <c r="R127" i="26" s="1"/>
  <c r="O136" i="23"/>
  <c r="E136" i="26" s="1"/>
  <c r="AM136" i="23"/>
  <c r="K136" i="26" s="1"/>
  <c r="AY139" i="23"/>
  <c r="N139" i="26" s="1"/>
  <c r="AI142" i="23"/>
  <c r="J142" i="26" s="1"/>
  <c r="O144" i="23"/>
  <c r="E144" i="26" s="1"/>
  <c r="BK144" i="23"/>
  <c r="Q144" i="26" s="1"/>
  <c r="Z144" i="26" s="1"/>
  <c r="S146" i="23"/>
  <c r="F146" i="26" s="1"/>
  <c r="BW147" i="23"/>
  <c r="T147" i="26" s="1"/>
  <c r="BW151" i="23"/>
  <c r="T151" i="26" s="1"/>
  <c r="W152" i="23"/>
  <c r="G152" i="26" s="1"/>
  <c r="AR156" i="23"/>
  <c r="AY159" i="23"/>
  <c r="N159" i="26" s="1"/>
  <c r="AI169" i="23"/>
  <c r="J169" i="26" s="1"/>
  <c r="O196" i="23"/>
  <c r="E196" i="26" s="1"/>
  <c r="S202" i="23"/>
  <c r="F202" i="26" s="1"/>
  <c r="AB220" i="23"/>
  <c r="U38" i="11"/>
  <c r="BE182" i="1"/>
  <c r="V31" i="11"/>
  <c r="V36" i="11"/>
  <c r="BS9" i="23"/>
  <c r="S9" i="26" s="1"/>
  <c r="W15" i="23"/>
  <c r="G15" i="26" s="1"/>
  <c r="AI17" i="23"/>
  <c r="J17" i="26" s="1"/>
  <c r="BO19" i="23"/>
  <c r="R19" i="26" s="1"/>
  <c r="G23" i="23"/>
  <c r="AY29" i="23"/>
  <c r="N29" i="26" s="1"/>
  <c r="AB32" i="23"/>
  <c r="AI34" i="23"/>
  <c r="J34" i="26" s="1"/>
  <c r="BL38" i="23"/>
  <c r="AB43" i="23"/>
  <c r="AZ43" i="23"/>
  <c r="BS45" i="23"/>
  <c r="S45" i="26" s="1"/>
  <c r="BK53" i="23"/>
  <c r="Q53" i="26" s="1"/>
  <c r="Z53" i="26" s="1"/>
  <c r="S55" i="23"/>
  <c r="F55" i="26" s="1"/>
  <c r="AR55" i="23"/>
  <c r="O76" i="23"/>
  <c r="E76" i="26" s="1"/>
  <c r="BO88" i="23"/>
  <c r="R88" i="26" s="1"/>
  <c r="AQ91" i="23"/>
  <c r="L91" i="26" s="1"/>
  <c r="AE106" i="23"/>
  <c r="I106" i="26" s="1"/>
  <c r="AF110" i="23"/>
  <c r="BH112" i="23"/>
  <c r="S122" i="23"/>
  <c r="F122" i="26" s="1"/>
  <c r="AQ128" i="23"/>
  <c r="L128" i="26" s="1"/>
  <c r="BW130" i="23"/>
  <c r="T130" i="26" s="1"/>
  <c r="BC140" i="23"/>
  <c r="O140" i="26" s="1"/>
  <c r="K142" i="23"/>
  <c r="D142" i="26" s="1"/>
  <c r="Y142" i="26" s="1"/>
  <c r="BW150" i="23"/>
  <c r="T150" i="26" s="1"/>
  <c r="AV158" i="23"/>
  <c r="AR160" i="23"/>
  <c r="BO164" i="23"/>
  <c r="R164" i="26" s="1"/>
  <c r="BO168" i="23"/>
  <c r="R168" i="26" s="1"/>
  <c r="BH170" i="23"/>
  <c r="BH179" i="23"/>
  <c r="G180" i="23"/>
  <c r="AV185" i="23"/>
  <c r="O186" i="23"/>
  <c r="E186" i="26" s="1"/>
  <c r="AE186" i="23"/>
  <c r="I186" i="26" s="1"/>
  <c r="AU186" i="23"/>
  <c r="M186" i="26" s="1"/>
  <c r="BK186" i="23"/>
  <c r="Q186" i="26" s="1"/>
  <c r="Z186" i="26" s="1"/>
  <c r="AM190" i="23"/>
  <c r="K190" i="26" s="1"/>
  <c r="BK190" i="23"/>
  <c r="Q190" i="26" s="1"/>
  <c r="Z190" i="26" s="1"/>
  <c r="AJ222" i="23"/>
  <c r="T36" i="11"/>
  <c r="V29" i="11"/>
  <c r="S39" i="11"/>
  <c r="S9" i="23"/>
  <c r="F9" i="26" s="1"/>
  <c r="V26" i="11"/>
  <c r="T34" i="11"/>
  <c r="K92" i="17"/>
  <c r="S3" i="23"/>
  <c r="F3" i="26" s="1"/>
  <c r="BS3" i="23"/>
  <c r="S3" i="26" s="1"/>
  <c r="AI7" i="23"/>
  <c r="J7" i="26" s="1"/>
  <c r="BO13" i="23"/>
  <c r="R13" i="26" s="1"/>
  <c r="S25" i="23"/>
  <c r="F25" i="26" s="1"/>
  <c r="BO25" i="23"/>
  <c r="R25" i="26" s="1"/>
  <c r="BO40" i="23"/>
  <c r="R40" i="26" s="1"/>
  <c r="BW44" i="23"/>
  <c r="T44" i="26" s="1"/>
  <c r="BT45" i="23"/>
  <c r="AY56" i="23"/>
  <c r="N56" i="26" s="1"/>
  <c r="S68" i="23"/>
  <c r="F68" i="26" s="1"/>
  <c r="BK82" i="23"/>
  <c r="Q82" i="26" s="1"/>
  <c r="Z82" i="26" s="1"/>
  <c r="P86" i="23"/>
  <c r="BO87" i="23"/>
  <c r="R87" i="26" s="1"/>
  <c r="BX92" i="23"/>
  <c r="AB96" i="23"/>
  <c r="BC117" i="23"/>
  <c r="O117" i="26" s="1"/>
  <c r="BH124" i="23"/>
  <c r="T128" i="23"/>
  <c r="AU129" i="23"/>
  <c r="M129" i="26" s="1"/>
  <c r="G140" i="23"/>
  <c r="AY151" i="23"/>
  <c r="N151" i="26" s="1"/>
  <c r="BO154" i="23"/>
  <c r="R154" i="26" s="1"/>
  <c r="AU156" i="23"/>
  <c r="M156" i="26" s="1"/>
  <c r="BS156" i="23"/>
  <c r="S156" i="26" s="1"/>
  <c r="AU157" i="23"/>
  <c r="M157" i="26" s="1"/>
  <c r="AQ168" i="23"/>
  <c r="L168" i="26" s="1"/>
  <c r="BP168" i="23"/>
  <c r="O169" i="23"/>
  <c r="E169" i="26" s="1"/>
  <c r="BG172" i="23"/>
  <c r="P172" i="26" s="1"/>
  <c r="BH180" i="23"/>
  <c r="AA183" i="23"/>
  <c r="H183" i="26" s="1"/>
  <c r="P186" i="23"/>
  <c r="AF186" i="23"/>
  <c r="AV186" i="23"/>
  <c r="BL186" i="23"/>
  <c r="BK189" i="23"/>
  <c r="Q189" i="26" s="1"/>
  <c r="Z189" i="26" s="1"/>
  <c r="AN197" i="23"/>
  <c r="S203" i="23"/>
  <c r="F203" i="26" s="1"/>
  <c r="BS205" i="23"/>
  <c r="S205" i="26" s="1"/>
  <c r="BO206" i="23"/>
  <c r="R206" i="26" s="1"/>
  <c r="AF221" i="23"/>
  <c r="G227" i="23"/>
  <c r="AE227" i="23"/>
  <c r="I227" i="26" s="1"/>
  <c r="V37" i="11"/>
  <c r="V27" i="11"/>
  <c r="T37" i="11"/>
  <c r="L306" i="10"/>
  <c r="BC5" i="23"/>
  <c r="O5" i="26" s="1"/>
  <c r="AY27" i="23"/>
  <c r="N27" i="26" s="1"/>
  <c r="AF31" i="23"/>
  <c r="P38" i="23"/>
  <c r="AZ44" i="23"/>
  <c r="H58" i="23"/>
  <c r="AM73" i="23"/>
  <c r="K73" i="26" s="1"/>
  <c r="AQ76" i="23"/>
  <c r="L76" i="26" s="1"/>
  <c r="BL82" i="23"/>
  <c r="BP87" i="23"/>
  <c r="BK113" i="23"/>
  <c r="Q113" i="26" s="1"/>
  <c r="Z113" i="26" s="1"/>
  <c r="AV161" i="23"/>
  <c r="BO162" i="23"/>
  <c r="R162" i="26" s="1"/>
  <c r="O170" i="23"/>
  <c r="E170" i="26" s="1"/>
  <c r="K172" i="23"/>
  <c r="D172" i="26" s="1"/>
  <c r="Y172" i="26" s="1"/>
  <c r="AU184" i="23"/>
  <c r="M184" i="26" s="1"/>
  <c r="AI188" i="23"/>
  <c r="J188" i="26" s="1"/>
  <c r="BG188" i="23"/>
  <c r="P188" i="26" s="1"/>
  <c r="P197" i="23"/>
  <c r="K199" i="23"/>
  <c r="D199" i="26" s="1"/>
  <c r="Y199" i="26" s="1"/>
  <c r="AU204" i="23"/>
  <c r="M204" i="26" s="1"/>
  <c r="BT205" i="23"/>
  <c r="AQ206" i="23"/>
  <c r="L206" i="26" s="1"/>
  <c r="G212" i="23"/>
  <c r="AZ216" i="23"/>
  <c r="S34" i="11"/>
  <c r="AB33" i="25"/>
  <c r="AQ39" i="23"/>
  <c r="L39" i="26" s="1"/>
  <c r="AR76" i="23"/>
  <c r="S86" i="23"/>
  <c r="F86" i="26" s="1"/>
  <c r="BK105" i="23"/>
  <c r="Q105" i="26" s="1"/>
  <c r="Z105" i="26" s="1"/>
  <c r="AU136" i="23"/>
  <c r="M136" i="26" s="1"/>
  <c r="BS136" i="23"/>
  <c r="S136" i="26" s="1"/>
  <c r="X166" i="23"/>
  <c r="AI177" i="23"/>
  <c r="J177" i="26" s="1"/>
  <c r="O193" i="23"/>
  <c r="E193" i="26" s="1"/>
  <c r="BO198" i="23"/>
  <c r="R198" i="26" s="1"/>
  <c r="L200" i="23"/>
  <c r="AJ200" i="23"/>
  <c r="AY203" i="23"/>
  <c r="N203" i="26" s="1"/>
  <c r="BW203" i="23"/>
  <c r="T203" i="26" s="1"/>
  <c r="AR206" i="23"/>
  <c r="BG211" i="23"/>
  <c r="P211" i="26" s="1"/>
  <c r="AI226" i="23"/>
  <c r="J226" i="26" s="1"/>
  <c r="BE266" i="1"/>
  <c r="AY342" i="1" s="1"/>
  <c r="S33" i="11"/>
  <c r="Q33" i="11" s="1"/>
  <c r="S28" i="11"/>
  <c r="S30" i="11"/>
  <c r="AW78" i="1"/>
  <c r="T33" i="11"/>
  <c r="BE194" i="1"/>
  <c r="AA176" i="25"/>
  <c r="AB192" i="25"/>
  <c r="V38" i="11"/>
  <c r="BE26" i="1"/>
  <c r="BE74" i="1"/>
  <c r="BE50" i="1"/>
  <c r="T30" i="11"/>
  <c r="S32" i="11"/>
  <c r="BE110" i="1"/>
  <c r="BE146" i="1"/>
  <c r="K95" i="17"/>
  <c r="C110" i="20"/>
  <c r="BC3" i="23"/>
  <c r="O3" i="26" s="1"/>
  <c r="G5" i="23"/>
  <c r="C5" i="26" s="1"/>
  <c r="X5" i="26" s="1"/>
  <c r="AI5" i="23"/>
  <c r="J5" i="26" s="1"/>
  <c r="BS7" i="23"/>
  <c r="S7" i="26" s="1"/>
  <c r="AA11" i="25"/>
  <c r="G15" i="23"/>
  <c r="AY19" i="23"/>
  <c r="N19" i="26" s="1"/>
  <c r="AY25" i="23"/>
  <c r="N25" i="26" s="1"/>
  <c r="AE27" i="23"/>
  <c r="I27" i="26" s="1"/>
  <c r="BC27" i="23"/>
  <c r="O27" i="26" s="1"/>
  <c r="AI29" i="23"/>
  <c r="J29" i="26" s="1"/>
  <c r="AI43" i="23"/>
  <c r="J43" i="26" s="1"/>
  <c r="O49" i="23"/>
  <c r="E49" i="26" s="1"/>
  <c r="BK49" i="23"/>
  <c r="Q49" i="26" s="1"/>
  <c r="Z49" i="26" s="1"/>
  <c r="BG56" i="23"/>
  <c r="P56" i="26" s="1"/>
  <c r="AN60" i="23"/>
  <c r="BK95" i="23"/>
  <c r="Q95" i="26" s="1"/>
  <c r="Z95" i="26" s="1"/>
  <c r="AU120" i="23"/>
  <c r="M120" i="26" s="1"/>
  <c r="BC129" i="23"/>
  <c r="O129" i="26" s="1"/>
  <c r="AI139" i="23"/>
  <c r="J139" i="26" s="1"/>
  <c r="O140" i="23"/>
  <c r="E140" i="26" s="1"/>
  <c r="W145" i="23"/>
  <c r="G145" i="26" s="1"/>
  <c r="BK152" i="23"/>
  <c r="Q152" i="26" s="1"/>
  <c r="Z152" i="26" s="1"/>
  <c r="O153" i="23"/>
  <c r="E153" i="26" s="1"/>
  <c r="BC156" i="23"/>
  <c r="O156" i="26" s="1"/>
  <c r="AY164" i="23"/>
  <c r="N164" i="26" s="1"/>
  <c r="BW164" i="23"/>
  <c r="T164" i="26" s="1"/>
  <c r="AQ182" i="23"/>
  <c r="L182" i="26" s="1"/>
  <c r="AU193" i="23"/>
  <c r="M193" i="26" s="1"/>
  <c r="O200" i="23"/>
  <c r="E200" i="26" s="1"/>
  <c r="BC215" i="23"/>
  <c r="O215" i="26" s="1"/>
  <c r="P219" i="23"/>
  <c r="BO220" i="23"/>
  <c r="R220" i="26" s="1"/>
  <c r="S26" i="11"/>
  <c r="V30" i="11"/>
  <c r="W17" i="23"/>
  <c r="G17" i="26" s="1"/>
  <c r="BC19" i="23"/>
  <c r="O19" i="26" s="1"/>
  <c r="AY61" i="23"/>
  <c r="N61" i="26" s="1"/>
  <c r="K70" i="23"/>
  <c r="D70" i="26" s="1"/>
  <c r="Y70" i="26" s="1"/>
  <c r="AY75" i="23"/>
  <c r="N75" i="26" s="1"/>
  <c r="AQ111" i="23"/>
  <c r="L111" i="26" s="1"/>
  <c r="BO111" i="23"/>
  <c r="R111" i="26" s="1"/>
  <c r="BS124" i="23"/>
  <c r="S124" i="26" s="1"/>
  <c r="AI138" i="23"/>
  <c r="J138" i="26" s="1"/>
  <c r="BG138" i="23"/>
  <c r="P138" i="26" s="1"/>
  <c r="BC145" i="23"/>
  <c r="O145" i="26" s="1"/>
  <c r="BG146" i="23"/>
  <c r="P146" i="26" s="1"/>
  <c r="O148" i="23"/>
  <c r="E148" i="26" s="1"/>
  <c r="K151" i="23"/>
  <c r="D151" i="26" s="1"/>
  <c r="Y151" i="26" s="1"/>
  <c r="AU153" i="23"/>
  <c r="M153" i="26" s="1"/>
  <c r="G156" i="23"/>
  <c r="C156" i="26" s="1"/>
  <c r="X156" i="26" s="1"/>
  <c r="W170" i="23"/>
  <c r="G170" i="26" s="1"/>
  <c r="AU170" i="23"/>
  <c r="M170" i="26" s="1"/>
  <c r="AZ171" i="23"/>
  <c r="BO175" i="23"/>
  <c r="R175" i="26" s="1"/>
  <c r="T180" i="23"/>
  <c r="G184" i="23"/>
  <c r="AE184" i="23"/>
  <c r="I184" i="26" s="1"/>
  <c r="G186" i="23"/>
  <c r="W186" i="23"/>
  <c r="G186" i="26" s="1"/>
  <c r="AM186" i="23"/>
  <c r="K186" i="26" s="1"/>
  <c r="BC186" i="23"/>
  <c r="O186" i="26" s="1"/>
  <c r="BS186" i="23"/>
  <c r="S186" i="26" s="1"/>
  <c r="X192" i="23"/>
  <c r="AZ194" i="23"/>
  <c r="AY195" i="23"/>
  <c r="N195" i="26" s="1"/>
  <c r="BC196" i="23"/>
  <c r="O196" i="26" s="1"/>
  <c r="AN200" i="23"/>
  <c r="BK200" i="23"/>
  <c r="Q200" i="26" s="1"/>
  <c r="Z200" i="26" s="1"/>
  <c r="AY207" i="23"/>
  <c r="N207" i="26" s="1"/>
  <c r="BX222" i="23"/>
  <c r="BT224" i="23"/>
  <c r="U34" i="11"/>
  <c r="U35" i="11"/>
  <c r="G110" i="20"/>
  <c r="AM29" i="23"/>
  <c r="K29" i="26" s="1"/>
  <c r="X34" i="23"/>
  <c r="BL43" i="23"/>
  <c r="L44" i="23"/>
  <c r="AR58" i="23"/>
  <c r="AB75" i="23"/>
  <c r="AF78" i="23"/>
  <c r="W98" i="23"/>
  <c r="G98" i="26" s="1"/>
  <c r="AU98" i="23"/>
  <c r="M98" i="26" s="1"/>
  <c r="AQ108" i="23"/>
  <c r="L108" i="26" s="1"/>
  <c r="BS110" i="23"/>
  <c r="S110" i="26" s="1"/>
  <c r="T119" i="23"/>
  <c r="AY126" i="23"/>
  <c r="N126" i="26" s="1"/>
  <c r="AE128" i="23"/>
  <c r="I128" i="26" s="1"/>
  <c r="BC128" i="23"/>
  <c r="O128" i="26" s="1"/>
  <c r="BC144" i="23"/>
  <c r="O144" i="26" s="1"/>
  <c r="O152" i="23"/>
  <c r="E152" i="26" s="1"/>
  <c r="BH156" i="23"/>
  <c r="BO159" i="23"/>
  <c r="R159" i="26" s="1"/>
  <c r="L160" i="23"/>
  <c r="BD162" i="23"/>
  <c r="AI167" i="23"/>
  <c r="J167" i="26" s="1"/>
  <c r="BX171" i="23"/>
  <c r="T174" i="23"/>
  <c r="AR174" i="23"/>
  <c r="AR175" i="23"/>
  <c r="BS180" i="23"/>
  <c r="S180" i="26" s="1"/>
  <c r="BH183" i="23"/>
  <c r="H184" i="23"/>
  <c r="H186" i="23"/>
  <c r="X186" i="23"/>
  <c r="AN186" i="23"/>
  <c r="H204" i="23"/>
  <c r="BC204" i="23"/>
  <c r="O204" i="26" s="1"/>
  <c r="AZ207" i="23"/>
  <c r="AN210" i="23"/>
  <c r="BX213" i="23"/>
  <c r="G9" i="23"/>
  <c r="C9" i="26" s="1"/>
  <c r="X9" i="26" s="1"/>
  <c r="T28" i="11"/>
  <c r="V35" i="11"/>
  <c r="AA35" i="11" s="1"/>
  <c r="BE134" i="1"/>
  <c r="AI9" i="23"/>
  <c r="J9" i="26" s="1"/>
  <c r="AM27" i="23"/>
  <c r="K27" i="26" s="1"/>
  <c r="W49" i="23"/>
  <c r="G49" i="26" s="1"/>
  <c r="AY51" i="23"/>
  <c r="N51" i="26" s="1"/>
  <c r="AI55" i="23"/>
  <c r="J55" i="26" s="1"/>
  <c r="AJ79" i="23"/>
  <c r="BD85" i="23"/>
  <c r="AN93" i="23"/>
  <c r="AR107" i="23"/>
  <c r="BT110" i="23"/>
  <c r="BC114" i="23"/>
  <c r="O114" i="26" s="1"/>
  <c r="AB120" i="23"/>
  <c r="AI122" i="23"/>
  <c r="J122" i="26" s="1"/>
  <c r="O130" i="23"/>
  <c r="E130" i="26" s="1"/>
  <c r="AU132" i="23"/>
  <c r="M132" i="26" s="1"/>
  <c r="AQ139" i="23"/>
  <c r="L139" i="26" s="1"/>
  <c r="AE145" i="23"/>
  <c r="I145" i="26" s="1"/>
  <c r="K146" i="23"/>
  <c r="D146" i="26" s="1"/>
  <c r="Y146" i="26" s="1"/>
  <c r="BO147" i="23"/>
  <c r="R147" i="26" s="1"/>
  <c r="BO151" i="23"/>
  <c r="R151" i="26" s="1"/>
  <c r="BP159" i="23"/>
  <c r="BS176" i="23"/>
  <c r="S176" i="26" s="1"/>
  <c r="W180" i="23"/>
  <c r="G180" i="26" s="1"/>
  <c r="W181" i="23"/>
  <c r="G181" i="26" s="1"/>
  <c r="BW187" i="23"/>
  <c r="T187" i="26" s="1"/>
  <c r="AU192" i="23"/>
  <c r="M192" i="26" s="1"/>
  <c r="BC193" i="23"/>
  <c r="O193" i="26" s="1"/>
  <c r="AY198" i="23"/>
  <c r="N198" i="26" s="1"/>
  <c r="O201" i="23"/>
  <c r="E201" i="26" s="1"/>
  <c r="BG202" i="23"/>
  <c r="P202" i="26" s="1"/>
  <c r="BD204" i="23"/>
  <c r="BT219" i="23"/>
  <c r="AB224" i="23"/>
  <c r="AZ228" i="23"/>
  <c r="T29" i="11"/>
  <c r="G25" i="23"/>
  <c r="C25" i="26" s="1"/>
  <c r="X25" i="26" s="1"/>
  <c r="AE25" i="23"/>
  <c r="I25" i="26" s="1"/>
  <c r="BC25" i="23"/>
  <c r="O25" i="26" s="1"/>
  <c r="U26" i="11"/>
  <c r="BE170" i="1"/>
  <c r="BE206" i="1"/>
  <c r="AY17" i="23"/>
  <c r="N17" i="26" s="1"/>
  <c r="BC23" i="23"/>
  <c r="O23" i="26" s="1"/>
  <c r="BK27" i="23"/>
  <c r="Q27" i="26" s="1"/>
  <c r="Z27" i="26" s="1"/>
  <c r="BT31" i="23"/>
  <c r="AM45" i="23"/>
  <c r="K45" i="26" s="1"/>
  <c r="BK45" i="23"/>
  <c r="Q45" i="26" s="1"/>
  <c r="Z45" i="26" s="1"/>
  <c r="AM46" i="23"/>
  <c r="K46" i="26" s="1"/>
  <c r="X49" i="23"/>
  <c r="BH67" i="23"/>
  <c r="AM69" i="23"/>
  <c r="K69" i="26" s="1"/>
  <c r="BC74" i="23"/>
  <c r="O74" i="26" s="1"/>
  <c r="G77" i="23"/>
  <c r="AB83" i="23"/>
  <c r="AB103" i="23"/>
  <c r="K128" i="23"/>
  <c r="D128" i="26" s="1"/>
  <c r="Y128" i="26" s="1"/>
  <c r="P130" i="23"/>
  <c r="W132" i="23"/>
  <c r="G132" i="26" s="1"/>
  <c r="AU148" i="23"/>
  <c r="M148" i="26" s="1"/>
  <c r="BS148" i="23"/>
  <c r="S148" i="26" s="1"/>
  <c r="AF154" i="23"/>
  <c r="L156" i="23"/>
  <c r="BK157" i="23"/>
  <c r="Q157" i="26" s="1"/>
  <c r="Z157" i="26" s="1"/>
  <c r="BK161" i="23"/>
  <c r="Q161" i="26" s="1"/>
  <c r="Z161" i="26" s="1"/>
  <c r="BG162" i="23"/>
  <c r="P162" i="26" s="1"/>
  <c r="AI164" i="23"/>
  <c r="J164" i="26" s="1"/>
  <c r="L168" i="23"/>
  <c r="AB170" i="23"/>
  <c r="AZ172" i="23"/>
  <c r="W176" i="23"/>
  <c r="G176" i="26" s="1"/>
  <c r="AU177" i="23"/>
  <c r="M177" i="26" s="1"/>
  <c r="AZ180" i="23"/>
  <c r="X181" i="23"/>
  <c r="AB192" i="23"/>
  <c r="AY199" i="23"/>
  <c r="N199" i="26" s="1"/>
  <c r="X200" i="23"/>
  <c r="AR200" i="23"/>
  <c r="AI206" i="23"/>
  <c r="J206" i="26" s="1"/>
  <c r="X226" i="23"/>
  <c r="S31" i="11"/>
  <c r="S35" i="11"/>
  <c r="Q35" i="11" s="1"/>
  <c r="T38" i="11"/>
  <c r="S40" i="11"/>
  <c r="BE242" i="1"/>
  <c r="AB45" i="25"/>
  <c r="H77" i="23"/>
  <c r="AU174" i="23"/>
  <c r="M174" i="26" s="1"/>
  <c r="X176" i="23"/>
  <c r="W177" i="23"/>
  <c r="G177" i="26" s="1"/>
  <c r="AA179" i="23"/>
  <c r="H179" i="26" s="1"/>
  <c r="BG194" i="23"/>
  <c r="P194" i="26" s="1"/>
  <c r="BK201" i="23"/>
  <c r="Q201" i="26" s="1"/>
  <c r="Z201" i="26" s="1"/>
  <c r="AN202" i="23"/>
  <c r="K203" i="23"/>
  <c r="D203" i="26" s="1"/>
  <c r="Y203" i="26" s="1"/>
  <c r="AM215" i="23"/>
  <c r="K215" i="26" s="1"/>
  <c r="BD224" i="23"/>
  <c r="AE229" i="23"/>
  <c r="I229" i="26" s="1"/>
  <c r="E307" i="10"/>
  <c r="F307" i="10"/>
  <c r="K307" i="10"/>
  <c r="L307" i="10"/>
  <c r="P35" i="11"/>
  <c r="B18" i="18"/>
  <c r="C32" i="17"/>
  <c r="K30" i="17"/>
  <c r="P26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BE86" i="1"/>
  <c r="BE98" i="1"/>
  <c r="S37" i="11"/>
  <c r="Q37" i="11" s="1"/>
  <c r="BE158" i="1"/>
  <c r="V40" i="11"/>
  <c r="K4" i="17"/>
  <c r="J21" i="25"/>
  <c r="AI21" i="23"/>
  <c r="J21" i="26" s="1"/>
  <c r="G23" i="25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AB184" i="25" s="1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81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AC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G184" i="25"/>
  <c r="X184" i="23"/>
  <c r="W184" i="23"/>
  <c r="G184" i="26" s="1"/>
  <c r="O185" i="25"/>
  <c r="BC185" i="23"/>
  <c r="O185" i="26" s="1"/>
  <c r="O188" i="25"/>
  <c r="BD188" i="23"/>
  <c r="T188" i="25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81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AB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81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C62" i="25" s="1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N103" i="23"/>
  <c r="K104" i="25"/>
  <c r="AN104" i="23"/>
  <c r="R105" i="25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AB111" i="25" s="1"/>
  <c r="AK111" i="25" s="1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AB138" i="25" s="1"/>
  <c r="AK138" i="25" s="1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A178" i="25" s="1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AB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BG153" i="23"/>
  <c r="P153" i="26" s="1"/>
  <c r="BO153" i="23"/>
  <c r="R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B159" i="26" s="1"/>
  <c r="AA160" i="25"/>
  <c r="BY160" i="23"/>
  <c r="K161" i="23"/>
  <c r="S161" i="23"/>
  <c r="F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N149" i="25"/>
  <c r="BY149" i="23"/>
  <c r="AB150" i="26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AB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N162" i="25"/>
  <c r="BY162" i="23"/>
  <c r="K163" i="25"/>
  <c r="AN163" i="23"/>
  <c r="F165" i="25"/>
  <c r="T165" i="23"/>
  <c r="C166" i="26"/>
  <c r="X166" i="26" s="1"/>
  <c r="Q167" i="25"/>
  <c r="Z167" i="25" s="1"/>
  <c r="BL167" i="23"/>
  <c r="BY168" i="23"/>
  <c r="L169" i="25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AA193" i="25" s="1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B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CH217" i="23" s="1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AH217" i="25" s="1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AB213" i="25" s="1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AC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81" i="10"/>
  <c r="M51" i="10"/>
  <c r="M59" i="10"/>
  <c r="C306" i="10"/>
  <c r="F305" i="10"/>
  <c r="I281" i="10"/>
  <c r="C33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81" i="10"/>
  <c r="G281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81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82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82" i="10"/>
  <c r="M9" i="10"/>
  <c r="M21" i="10"/>
  <c r="M22" i="10"/>
  <c r="M26" i="10"/>
  <c r="M27" i="10"/>
  <c r="M29" i="10"/>
  <c r="M30" i="10"/>
  <c r="M32" i="10"/>
  <c r="N282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303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91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97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95" i="10"/>
  <c r="K273" i="10"/>
  <c r="K278" i="10"/>
  <c r="N163" i="10"/>
  <c r="G166" i="10"/>
  <c r="M170" i="10"/>
  <c r="G177" i="10"/>
  <c r="G185" i="10"/>
  <c r="M20" i="10"/>
  <c r="F266" i="10"/>
  <c r="K267" i="10"/>
  <c r="M72" i="10"/>
  <c r="K296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77" i="10"/>
  <c r="M162" i="10"/>
  <c r="G165" i="10"/>
  <c r="H169" i="10"/>
  <c r="N170" i="10"/>
  <c r="M173" i="10"/>
  <c r="H181" i="10"/>
  <c r="N183" i="10"/>
  <c r="E305" i="10"/>
  <c r="K306" i="10"/>
  <c r="M169" i="10"/>
  <c r="G172" i="10"/>
  <c r="G175" i="10"/>
  <c r="G180" i="10"/>
  <c r="M185" i="10"/>
  <c r="F281" i="10"/>
  <c r="K266" i="10"/>
  <c r="K290" i="10"/>
  <c r="C291" i="10"/>
  <c r="F299" i="10"/>
  <c r="K265" i="10"/>
  <c r="H28" i="10"/>
  <c r="N29" i="10"/>
  <c r="G31" i="10"/>
  <c r="M40" i="10"/>
  <c r="K293" i="10"/>
  <c r="G53" i="10"/>
  <c r="M54" i="10"/>
  <c r="N66" i="10"/>
  <c r="M70" i="10"/>
  <c r="M82" i="10"/>
  <c r="N86" i="10"/>
  <c r="G100" i="10"/>
  <c r="H112" i="10"/>
  <c r="C278" i="10"/>
  <c r="H161" i="10"/>
  <c r="L276" i="10"/>
  <c r="G16" i="10"/>
  <c r="M17" i="10"/>
  <c r="M25" i="10"/>
  <c r="M36" i="10"/>
  <c r="N40" i="10"/>
  <c r="N44" i="10"/>
  <c r="G46" i="10"/>
  <c r="F268" i="10"/>
  <c r="H53" i="10"/>
  <c r="N82" i="10"/>
  <c r="M85" i="10"/>
  <c r="N105" i="10"/>
  <c r="H115" i="10"/>
  <c r="F274" i="10"/>
  <c r="E300" i="10"/>
  <c r="H148" i="10"/>
  <c r="G149" i="10"/>
  <c r="D278" i="10"/>
  <c r="M161" i="10"/>
  <c r="H168" i="10"/>
  <c r="H171" i="10"/>
  <c r="N172" i="10"/>
  <c r="N181" i="10"/>
  <c r="F300" i="10"/>
  <c r="H149" i="10"/>
  <c r="G152" i="10"/>
  <c r="G160" i="10"/>
  <c r="N161" i="10"/>
  <c r="M168" i="10"/>
  <c r="G183" i="10"/>
  <c r="M184" i="10"/>
  <c r="N10" i="10"/>
  <c r="H12" i="10"/>
  <c r="M13" i="10"/>
  <c r="M28" i="10"/>
  <c r="E267" i="10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77" i="10"/>
  <c r="H178" i="10"/>
  <c r="F280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92" i="10"/>
  <c r="F295" i="10"/>
  <c r="F298" i="10"/>
  <c r="G12" i="10"/>
  <c r="N13" i="10"/>
  <c r="M24" i="10"/>
  <c r="N28" i="10"/>
  <c r="H30" i="10"/>
  <c r="M31" i="10"/>
  <c r="G34" i="10"/>
  <c r="G41" i="10"/>
  <c r="K268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75" i="10"/>
  <c r="H135" i="10"/>
  <c r="N137" i="10"/>
  <c r="M144" i="10"/>
  <c r="G147" i="10"/>
  <c r="M152" i="10"/>
  <c r="D277" i="10"/>
  <c r="H201" i="10"/>
  <c r="E290" i="10"/>
  <c r="I274" i="10"/>
  <c r="M119" i="10"/>
  <c r="I300" i="10"/>
  <c r="M128" i="10"/>
  <c r="F278" i="10"/>
  <c r="H156" i="10"/>
  <c r="J272" i="10"/>
  <c r="N95" i="10"/>
  <c r="H11" i="10"/>
  <c r="D265" i="10"/>
  <c r="L266" i="10"/>
  <c r="H29" i="10"/>
  <c r="L267" i="10"/>
  <c r="H41" i="10"/>
  <c r="C297" i="10"/>
  <c r="G92" i="10"/>
  <c r="K272" i="10"/>
  <c r="E277" i="10"/>
  <c r="G155" i="10"/>
  <c r="J278" i="10"/>
  <c r="N156" i="10"/>
  <c r="H179" i="10"/>
  <c r="F271" i="10"/>
  <c r="H83" i="10"/>
  <c r="C265" i="10"/>
  <c r="G11" i="10"/>
  <c r="I278" i="10"/>
  <c r="M156" i="10"/>
  <c r="J290" i="10"/>
  <c r="N12" i="10"/>
  <c r="D292" i="10"/>
  <c r="H32" i="10"/>
  <c r="D294" i="10"/>
  <c r="H56" i="10"/>
  <c r="L270" i="10"/>
  <c r="L272" i="10"/>
  <c r="E278" i="10"/>
  <c r="G156" i="10"/>
  <c r="E265" i="10"/>
  <c r="L268" i="10"/>
  <c r="D297" i="10"/>
  <c r="H92" i="10"/>
  <c r="G10" i="10"/>
  <c r="F290" i="10"/>
  <c r="F265" i="10"/>
  <c r="H24" i="10"/>
  <c r="H36" i="10"/>
  <c r="D293" i="10"/>
  <c r="H44" i="10"/>
  <c r="H60" i="10"/>
  <c r="G63" i="10"/>
  <c r="E297" i="10"/>
  <c r="G20" i="10"/>
  <c r="M73" i="10"/>
  <c r="F297" i="10"/>
  <c r="H142" i="10"/>
  <c r="N143" i="10"/>
  <c r="C269" i="10"/>
  <c r="G59" i="10"/>
  <c r="E298" i="10"/>
  <c r="C301" i="10"/>
  <c r="G140" i="10"/>
  <c r="I303" i="10"/>
  <c r="M142" i="10"/>
  <c r="K276" i="10"/>
  <c r="D267" i="10"/>
  <c r="C267" i="10"/>
  <c r="G35" i="10"/>
  <c r="D290" i="10"/>
  <c r="H8" i="10"/>
  <c r="G9" i="10"/>
  <c r="H13" i="10"/>
  <c r="C266" i="10"/>
  <c r="G23" i="10"/>
  <c r="J292" i="10"/>
  <c r="J294" i="10"/>
  <c r="N56" i="10"/>
  <c r="H59" i="10"/>
  <c r="D269" i="10"/>
  <c r="D301" i="10"/>
  <c r="H140" i="10"/>
  <c r="J303" i="10"/>
  <c r="N142" i="10"/>
  <c r="N166" i="10"/>
  <c r="H9" i="10"/>
  <c r="H23" i="10"/>
  <c r="D266" i="10"/>
  <c r="H35" i="10"/>
  <c r="J293" i="10"/>
  <c r="C268" i="10"/>
  <c r="G47" i="10"/>
  <c r="E269" i="10"/>
  <c r="M63" i="10"/>
  <c r="C270" i="10"/>
  <c r="G71" i="10"/>
  <c r="H104" i="10"/>
  <c r="I302" i="10"/>
  <c r="M141" i="10"/>
  <c r="K303" i="10"/>
  <c r="L291" i="10"/>
  <c r="E266" i="10"/>
  <c r="L292" i="10"/>
  <c r="H47" i="10"/>
  <c r="D268" i="10"/>
  <c r="L294" i="10"/>
  <c r="H71" i="10"/>
  <c r="D270" i="10"/>
  <c r="G74" i="10"/>
  <c r="I298" i="10"/>
  <c r="M104" i="10"/>
  <c r="M120" i="10"/>
  <c r="G123" i="10"/>
  <c r="C290" i="10"/>
  <c r="G8" i="10"/>
  <c r="F267" i="10"/>
  <c r="L293" i="10"/>
  <c r="E268" i="10"/>
  <c r="J296" i="10"/>
  <c r="E271" i="10"/>
  <c r="G83" i="10"/>
  <c r="F279" i="10"/>
  <c r="H164" i="10"/>
  <c r="K275" i="10"/>
  <c r="J271" i="10"/>
  <c r="E273" i="10"/>
  <c r="G107" i="10"/>
  <c r="I266" i="10"/>
  <c r="F273" i="10"/>
  <c r="H107" i="10"/>
  <c r="D299" i="10"/>
  <c r="H116" i="10"/>
  <c r="K274" i="10"/>
  <c r="I265" i="10"/>
  <c r="H19" i="10"/>
  <c r="E291" i="10"/>
  <c r="J266" i="10"/>
  <c r="H27" i="10"/>
  <c r="H33" i="10"/>
  <c r="J267" i="10"/>
  <c r="H39" i="10"/>
  <c r="H45" i="10"/>
  <c r="J268" i="10"/>
  <c r="J269" i="10"/>
  <c r="M65" i="10"/>
  <c r="J270" i="10"/>
  <c r="G90" i="10"/>
  <c r="M97" i="10"/>
  <c r="H100" i="10"/>
  <c r="N108" i="10"/>
  <c r="E299" i="10"/>
  <c r="L274" i="10"/>
  <c r="N123" i="10"/>
  <c r="M145" i="10"/>
  <c r="J277" i="10"/>
  <c r="N186" i="10"/>
  <c r="C305" i="10"/>
  <c r="G188" i="10"/>
  <c r="M189" i="10"/>
  <c r="G191" i="10"/>
  <c r="C280" i="10"/>
  <c r="M192" i="10"/>
  <c r="G194" i="10"/>
  <c r="M195" i="10"/>
  <c r="G197" i="10"/>
  <c r="M198" i="10"/>
  <c r="G200" i="10"/>
  <c r="M201" i="10"/>
  <c r="M204" i="10"/>
  <c r="C299" i="10"/>
  <c r="F277" i="10"/>
  <c r="H155" i="10"/>
  <c r="D291" i="10"/>
  <c r="H20" i="10"/>
  <c r="I267" i="10"/>
  <c r="I268" i="10"/>
  <c r="I270" i="10"/>
  <c r="K271" i="10"/>
  <c r="K298" i="10"/>
  <c r="I277" i="10"/>
  <c r="M155" i="10"/>
  <c r="L278" i="10"/>
  <c r="I290" i="10"/>
  <c r="J265" i="10"/>
  <c r="H18" i="10"/>
  <c r="F291" i="10"/>
  <c r="G26" i="10"/>
  <c r="C292" i="10"/>
  <c r="G32" i="10"/>
  <c r="G38" i="10"/>
  <c r="C293" i="10"/>
  <c r="G44" i="10"/>
  <c r="G50" i="10"/>
  <c r="C294" i="10"/>
  <c r="G56" i="10"/>
  <c r="K269" i="10"/>
  <c r="H62" i="10"/>
  <c r="E295" i="10"/>
  <c r="H74" i="10"/>
  <c r="N83" i="10"/>
  <c r="K297" i="10"/>
  <c r="E272" i="10"/>
  <c r="J273" i="10"/>
  <c r="G115" i="10"/>
  <c r="N129" i="10"/>
  <c r="K301" i="10"/>
  <c r="N150" i="10"/>
  <c r="N168" i="10"/>
  <c r="D305" i="10"/>
  <c r="H188" i="10"/>
  <c r="N189" i="10"/>
  <c r="H191" i="10"/>
  <c r="D280" i="10"/>
  <c r="N192" i="10"/>
  <c r="H194" i="10"/>
  <c r="N195" i="10"/>
  <c r="H197" i="10"/>
  <c r="N198" i="10"/>
  <c r="H200" i="10"/>
  <c r="N201" i="10"/>
  <c r="H203" i="10"/>
  <c r="D306" i="10"/>
  <c r="J274" i="10"/>
  <c r="M23" i="10"/>
  <c r="M35" i="10"/>
  <c r="E294" i="10"/>
  <c r="M71" i="10"/>
  <c r="F296" i="10"/>
  <c r="L290" i="10"/>
  <c r="M11" i="10"/>
  <c r="H15" i="10"/>
  <c r="J291" i="10"/>
  <c r="N23" i="10"/>
  <c r="H25" i="10"/>
  <c r="H31" i="10"/>
  <c r="F292" i="10"/>
  <c r="N35" i="10"/>
  <c r="H37" i="10"/>
  <c r="H43" i="10"/>
  <c r="F293" i="10"/>
  <c r="N47" i="10"/>
  <c r="N59" i="10"/>
  <c r="J295" i="10"/>
  <c r="N71" i="10"/>
  <c r="H73" i="10"/>
  <c r="N107" i="10"/>
  <c r="G114" i="10"/>
  <c r="M121" i="10"/>
  <c r="K300" i="10"/>
  <c r="D302" i="10"/>
  <c r="N176" i="10"/>
  <c r="J304" i="10"/>
  <c r="N185" i="10"/>
  <c r="I305" i="10"/>
  <c r="M188" i="10"/>
  <c r="M191" i="10"/>
  <c r="I280" i="10"/>
  <c r="J305" i="10"/>
  <c r="L265" i="10"/>
  <c r="I291" i="10"/>
  <c r="E292" i="10"/>
  <c r="E293" i="10"/>
  <c r="M47" i="10"/>
  <c r="I295" i="10"/>
  <c r="N128" i="10"/>
  <c r="J300" i="10"/>
  <c r="J298" i="10"/>
  <c r="M8" i="10"/>
  <c r="N11" i="10"/>
  <c r="H14" i="10"/>
  <c r="G24" i="10"/>
  <c r="G30" i="10"/>
  <c r="I292" i="10"/>
  <c r="G36" i="10"/>
  <c r="G42" i="10"/>
  <c r="I293" i="10"/>
  <c r="G48" i="10"/>
  <c r="G54" i="10"/>
  <c r="I294" i="10"/>
  <c r="G60" i="10"/>
  <c r="H66" i="10"/>
  <c r="K295" i="10"/>
  <c r="G72" i="10"/>
  <c r="I296" i="10"/>
  <c r="M80" i="10"/>
  <c r="N81" i="10"/>
  <c r="I272" i="10"/>
  <c r="M95" i="10"/>
  <c r="K299" i="10"/>
  <c r="E274" i="10"/>
  <c r="M143" i="10"/>
  <c r="N162" i="10"/>
  <c r="N191" i="10"/>
  <c r="J280" i="10"/>
  <c r="F294" i="10"/>
  <c r="F269" i="10"/>
  <c r="E270" i="10"/>
  <c r="C296" i="10"/>
  <c r="N93" i="10"/>
  <c r="M109" i="10"/>
  <c r="N117" i="10"/>
  <c r="M133" i="10"/>
  <c r="J302" i="10"/>
  <c r="N141" i="10"/>
  <c r="L303" i="10"/>
  <c r="C304" i="10"/>
  <c r="G176" i="10"/>
  <c r="K280" i="10"/>
  <c r="J299" i="10"/>
  <c r="C295" i="10"/>
  <c r="H69" i="10"/>
  <c r="F270" i="10"/>
  <c r="D296" i="10"/>
  <c r="M84" i="10"/>
  <c r="H88" i="10"/>
  <c r="I297" i="10"/>
  <c r="M92" i="10"/>
  <c r="M99" i="10"/>
  <c r="C298" i="10"/>
  <c r="M108" i="10"/>
  <c r="I299" i="10"/>
  <c r="M116" i="10"/>
  <c r="M123" i="10"/>
  <c r="C300" i="10"/>
  <c r="M132" i="10"/>
  <c r="I301" i="10"/>
  <c r="M140" i="10"/>
  <c r="K302" i="10"/>
  <c r="M147" i="10"/>
  <c r="L277" i="10"/>
  <c r="L279" i="10"/>
  <c r="D304" i="10"/>
  <c r="L280" i="10"/>
  <c r="G182" i="10"/>
  <c r="G186" i="10"/>
  <c r="L305" i="10"/>
  <c r="I269" i="10"/>
  <c r="D295" i="10"/>
  <c r="H68" i="10"/>
  <c r="E296" i="10"/>
  <c r="I271" i="10"/>
  <c r="M83" i="10"/>
  <c r="D298" i="10"/>
  <c r="I273" i="10"/>
  <c r="M107" i="10"/>
  <c r="D300" i="10"/>
  <c r="I275" i="10"/>
  <c r="M131" i="10"/>
  <c r="N140" i="10"/>
  <c r="J301" i="10"/>
  <c r="L302" i="10"/>
  <c r="E279" i="10"/>
  <c r="G164" i="10"/>
  <c r="H182" i="10"/>
  <c r="M183" i="10"/>
  <c r="K294" i="10"/>
  <c r="L269" i="10"/>
  <c r="H65" i="10"/>
  <c r="G68" i="10"/>
  <c r="K270" i="10"/>
  <c r="H80" i="10"/>
  <c r="M81" i="10"/>
  <c r="L271" i="10"/>
  <c r="G86" i="10"/>
  <c r="F272" i="10"/>
  <c r="G104" i="10"/>
  <c r="M105" i="10"/>
  <c r="L273" i="10"/>
  <c r="G110" i="10"/>
  <c r="G128" i="10"/>
  <c r="M129" i="10"/>
  <c r="L275" i="10"/>
  <c r="C302" i="10"/>
  <c r="I304" i="10"/>
  <c r="G179" i="10"/>
  <c r="C279" i="10"/>
  <c r="M77" i="10"/>
  <c r="L296" i="10"/>
  <c r="C271" i="10"/>
  <c r="M89" i="10"/>
  <c r="L297" i="10"/>
  <c r="C272" i="10"/>
  <c r="M101" i="10"/>
  <c r="L298" i="10"/>
  <c r="C273" i="10"/>
  <c r="M113" i="10"/>
  <c r="L299" i="10"/>
  <c r="C274" i="10"/>
  <c r="M125" i="10"/>
  <c r="L300" i="10"/>
  <c r="C275" i="10"/>
  <c r="M137" i="10"/>
  <c r="L301" i="10"/>
  <c r="M175" i="10"/>
  <c r="K304" i="10"/>
  <c r="M182" i="10"/>
  <c r="D271" i="10"/>
  <c r="M88" i="10"/>
  <c r="D272" i="10"/>
  <c r="M100" i="10"/>
  <c r="D273" i="10"/>
  <c r="M112" i="10"/>
  <c r="D274" i="10"/>
  <c r="M124" i="10"/>
  <c r="D275" i="10"/>
  <c r="M136" i="10"/>
  <c r="C303" i="10"/>
  <c r="M148" i="10"/>
  <c r="L304" i="10"/>
  <c r="E280" i="10"/>
  <c r="E301" i="10"/>
  <c r="E302" i="10"/>
  <c r="E303" i="10"/>
  <c r="E276" i="10"/>
  <c r="G174" i="10"/>
  <c r="E304" i="10"/>
  <c r="I279" i="10"/>
  <c r="H185" i="10"/>
  <c r="E306" i="10"/>
  <c r="F275" i="10"/>
  <c r="F301" i="10"/>
  <c r="F302" i="10"/>
  <c r="F303" i="10"/>
  <c r="F276" i="10"/>
  <c r="F304" i="10"/>
  <c r="J279" i="10"/>
  <c r="G184" i="10"/>
  <c r="F306" i="10"/>
  <c r="F352" i="10" s="1"/>
  <c r="K279" i="10"/>
  <c r="G178" i="10"/>
  <c r="D279" i="10"/>
  <c r="K305" i="10"/>
  <c r="I306" i="10"/>
  <c r="G211" i="10"/>
  <c r="J306" i="10"/>
  <c r="N306" i="10" s="1"/>
  <c r="H211" i="10"/>
  <c r="M210" i="10"/>
  <c r="I276" i="10"/>
  <c r="Q118" i="19"/>
  <c r="P118" i="19"/>
  <c r="O118" i="19"/>
  <c r="N118" i="19"/>
  <c r="J276" i="10"/>
  <c r="M118" i="19"/>
  <c r="J275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43" i="1"/>
  <c r="C214" i="20"/>
  <c r="C118" i="19"/>
  <c r="N209" i="10"/>
  <c r="M209" i="10"/>
  <c r="G209" i="10"/>
  <c r="D276" i="10"/>
  <c r="H209" i="10"/>
  <c r="C276" i="10"/>
  <c r="F353" i="10" l="1"/>
  <c r="M301" i="10"/>
  <c r="AA223" i="25"/>
  <c r="AB219" i="26"/>
  <c r="AC169" i="25"/>
  <c r="AA146" i="26"/>
  <c r="AC89" i="25"/>
  <c r="AA152" i="25"/>
  <c r="AB73" i="25"/>
  <c r="AB90" i="25"/>
  <c r="AC49" i="25"/>
  <c r="AN49" i="25" s="1"/>
  <c r="AB64" i="25"/>
  <c r="AB67" i="26"/>
  <c r="AA120" i="26"/>
  <c r="P32" i="11"/>
  <c r="AN223" i="25"/>
  <c r="AA157" i="26"/>
  <c r="AA66" i="25"/>
  <c r="AB153" i="26"/>
  <c r="AA122" i="26"/>
  <c r="AA23" i="25"/>
  <c r="AB131" i="26"/>
  <c r="AC153" i="26"/>
  <c r="AA26" i="25"/>
  <c r="AC201" i="26"/>
  <c r="AA192" i="25"/>
  <c r="AH96" i="25"/>
  <c r="AB55" i="26"/>
  <c r="E352" i="10"/>
  <c r="AB105" i="25"/>
  <c r="AB48" i="26"/>
  <c r="AC65" i="26"/>
  <c r="AB16" i="26"/>
  <c r="AA57" i="26"/>
  <c r="AA184" i="25"/>
  <c r="AC153" i="25"/>
  <c r="AN153" i="25" s="1"/>
  <c r="AB17" i="26"/>
  <c r="AA229" i="26"/>
  <c r="AC174" i="26"/>
  <c r="AA156" i="26"/>
  <c r="AC198" i="26"/>
  <c r="AC60" i="25"/>
  <c r="AC178" i="25"/>
  <c r="AN178" i="25" s="1"/>
  <c r="AC6" i="25"/>
  <c r="AB183" i="26"/>
  <c r="AB126" i="26"/>
  <c r="AB78" i="26"/>
  <c r="Q31" i="11"/>
  <c r="AA40" i="11"/>
  <c r="AC7" i="25"/>
  <c r="AN7" i="25" s="1"/>
  <c r="AC163" i="25"/>
  <c r="AL163" i="25" s="1"/>
  <c r="AC216" i="25"/>
  <c r="AB227" i="26"/>
  <c r="AC175" i="25"/>
  <c r="AL175" i="25" s="1"/>
  <c r="AA161" i="26"/>
  <c r="AC110" i="26"/>
  <c r="AA131" i="25"/>
  <c r="AB178" i="25"/>
  <c r="P38" i="11"/>
  <c r="AC224" i="26"/>
  <c r="AC223" i="26"/>
  <c r="AA114" i="25"/>
  <c r="AC103" i="25"/>
  <c r="AA49" i="25"/>
  <c r="AB134" i="26"/>
  <c r="AC45" i="26"/>
  <c r="AA218" i="26"/>
  <c r="AA164" i="26"/>
  <c r="AC79" i="25"/>
  <c r="AL79" i="25" s="1"/>
  <c r="AC144" i="26"/>
  <c r="AC125" i="26"/>
  <c r="AB30" i="25"/>
  <c r="AC55" i="26"/>
  <c r="AC30" i="25"/>
  <c r="AA120" i="25"/>
  <c r="AC41" i="26"/>
  <c r="AC11" i="26"/>
  <c r="AA186" i="26"/>
  <c r="E339" i="10"/>
  <c r="M267" i="10"/>
  <c r="E316" i="10"/>
  <c r="AB224" i="26"/>
  <c r="AC205" i="26"/>
  <c r="AA192" i="26"/>
  <c r="AB189" i="26"/>
  <c r="AA196" i="26"/>
  <c r="AC165" i="25"/>
  <c r="AC81" i="26"/>
  <c r="AC179" i="26"/>
  <c r="Q29" i="11"/>
  <c r="AB10" i="25"/>
  <c r="AB188" i="25"/>
  <c r="AB130" i="26"/>
  <c r="F341" i="10"/>
  <c r="E353" i="10"/>
  <c r="AC198" i="25"/>
  <c r="AA137" i="26"/>
  <c r="AC97" i="25"/>
  <c r="AN97" i="25" s="1"/>
  <c r="AB78" i="25"/>
  <c r="AA77" i="26"/>
  <c r="AC196" i="25"/>
  <c r="AN196" i="25" s="1"/>
  <c r="AC152" i="25"/>
  <c r="AN152" i="25" s="1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74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N69" i="25" s="1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U64" i="26" s="1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N63" i="25" s="1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96" i="10"/>
  <c r="E342" i="10"/>
  <c r="F351" i="10"/>
  <c r="E348" i="10"/>
  <c r="E351" i="10"/>
  <c r="E322" i="10"/>
  <c r="E315" i="10"/>
  <c r="M277" i="10"/>
  <c r="F315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U204" i="26" s="1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U117" i="26" s="1"/>
  <c r="AG117" i="26" s="1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N81" i="25" s="1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N136" i="25" s="1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64" i="23"/>
  <c r="U185" i="26"/>
  <c r="AL185" i="26" s="1"/>
  <c r="CE185" i="23"/>
  <c r="CA185" i="23"/>
  <c r="CC185" i="23" s="1"/>
  <c r="AN42" i="25"/>
  <c r="AN148" i="25"/>
  <c r="AN85" i="25"/>
  <c r="AN6" i="25"/>
  <c r="CE204" i="23"/>
  <c r="AN135" i="25"/>
  <c r="AN89" i="25"/>
  <c r="CE117" i="23"/>
  <c r="AN53" i="25"/>
  <c r="AN169" i="25"/>
  <c r="CE157" i="23"/>
  <c r="AL113" i="25"/>
  <c r="AN113" i="25"/>
  <c r="AN61" i="25"/>
  <c r="AN34" i="25"/>
  <c r="AN181" i="25"/>
  <c r="AL81" i="25"/>
  <c r="AN121" i="25"/>
  <c r="U157" i="25"/>
  <c r="CH157" i="23"/>
  <c r="C90" i="26"/>
  <c r="X90" i="26" s="1"/>
  <c r="BZ90" i="23"/>
  <c r="CD90" i="23" s="1"/>
  <c r="CE77" i="23"/>
  <c r="AC129" i="25"/>
  <c r="BZ110" i="23"/>
  <c r="C24" i="26"/>
  <c r="X24" i="26" s="1"/>
  <c r="BZ24" i="23"/>
  <c r="E321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AL139" i="25" s="1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AH57" i="25" s="1"/>
  <c r="CH57" i="23"/>
  <c r="C52" i="26"/>
  <c r="X52" i="26" s="1"/>
  <c r="BZ52" i="23"/>
  <c r="U45" i="25"/>
  <c r="AJ45" i="25" s="1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 s="1"/>
  <c r="AB135" i="25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AK161" i="25" s="1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U93" i="25"/>
  <c r="AJ93" i="25" s="1"/>
  <c r="CH93" i="23"/>
  <c r="U130" i="25"/>
  <c r="AJ130" i="25" s="1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AK199" i="25" s="1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N159" i="25"/>
  <c r="AA158" i="26"/>
  <c r="AL143" i="25"/>
  <c r="U158" i="25"/>
  <c r="CH158" i="23"/>
  <c r="AC189" i="25"/>
  <c r="AN189" i="25" s="1"/>
  <c r="BZ161" i="23"/>
  <c r="CD161" i="23" s="1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BZ163" i="23"/>
  <c r="CD163" i="23" s="1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U106" i="25"/>
  <c r="CH106" i="23"/>
  <c r="AK102" i="25"/>
  <c r="AB143" i="25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 s="1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AK17" i="26" s="1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AK149" i="25" s="1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C100" i="26"/>
  <c r="AC95" i="25"/>
  <c r="AL95" i="25" s="1"/>
  <c r="AB81" i="25"/>
  <c r="AK81" i="25" s="1"/>
  <c r="AG71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C85" i="26"/>
  <c r="X85" i="26" s="1"/>
  <c r="BZ85" i="23"/>
  <c r="CD85" i="23" s="1"/>
  <c r="AA60" i="26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C206" i="26"/>
  <c r="X206" i="26" s="1"/>
  <c r="BZ206" i="23"/>
  <c r="CD206" i="23" s="1"/>
  <c r="U201" i="25"/>
  <c r="AL201" i="25" s="1"/>
  <c r="CH201" i="23"/>
  <c r="U196" i="25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 s="1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AJ178" i="25" s="1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C167" i="26"/>
  <c r="AA141" i="25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 s="1"/>
  <c r="AA46" i="25"/>
  <c r="AA18" i="26"/>
  <c r="BZ72" i="23"/>
  <c r="D65" i="26"/>
  <c r="Y65" i="26" s="1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U78" i="25"/>
  <c r="AH78" i="25" s="1"/>
  <c r="CH78" i="23"/>
  <c r="U91" i="25"/>
  <c r="AG91" i="25" s="1"/>
  <c r="CH91" i="23"/>
  <c r="AH53" i="25"/>
  <c r="AG44" i="25"/>
  <c r="U24" i="25"/>
  <c r="CH24" i="23"/>
  <c r="N297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U62" i="25"/>
  <c r="AH62" i="25" s="1"/>
  <c r="CH62" i="23"/>
  <c r="AA56" i="26"/>
  <c r="AJ53" i="25"/>
  <c r="AN45" i="25"/>
  <c r="AN41" i="25"/>
  <c r="AC150" i="25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B91" i="25"/>
  <c r="AJ3" i="26"/>
  <c r="AH40" i="25"/>
  <c r="AA97" i="25"/>
  <c r="AJ97" i="25" s="1"/>
  <c r="AB76" i="26"/>
  <c r="AC8" i="26"/>
  <c r="AN8" i="25"/>
  <c r="G11" i="18"/>
  <c r="I55" i="17"/>
  <c r="D185" i="26"/>
  <c r="Y185" i="26" s="1"/>
  <c r="CD185" i="23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N107" i="25"/>
  <c r="AK100" i="25"/>
  <c r="BZ96" i="23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C32" i="26"/>
  <c r="X32" i="26" s="1"/>
  <c r="BZ32" i="23"/>
  <c r="AH30" i="25"/>
  <c r="BZ141" i="23"/>
  <c r="C134" i="26"/>
  <c r="X134" i="26" s="1"/>
  <c r="BZ134" i="23"/>
  <c r="CD134" i="23" s="1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CD64" i="23"/>
  <c r="BZ62" i="23"/>
  <c r="AK39" i="26"/>
  <c r="U34" i="25"/>
  <c r="AJ34" i="25" s="1"/>
  <c r="CH34" i="23"/>
  <c r="AG32" i="25"/>
  <c r="U116" i="25"/>
  <c r="CH116" i="23"/>
  <c r="AB68" i="25"/>
  <c r="AK68" i="25" s="1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26" i="10"/>
  <c r="U223" i="25"/>
  <c r="AL223" i="25" s="1"/>
  <c r="CH223" i="23"/>
  <c r="AK229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 s="1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 s="1"/>
  <c r="AN216" i="25"/>
  <c r="AN209" i="25"/>
  <c r="U222" i="25"/>
  <c r="AI222" i="25" s="1"/>
  <c r="CH222" i="23"/>
  <c r="U207" i="25"/>
  <c r="CH207" i="23"/>
  <c r="U210" i="25"/>
  <c r="AK210" i="25" s="1"/>
  <c r="CH210" i="23"/>
  <c r="E349" i="10"/>
  <c r="H278" i="10"/>
  <c r="F346" i="10"/>
  <c r="M293" i="10"/>
  <c r="D349" i="10"/>
  <c r="F325" i="10"/>
  <c r="N266" i="10"/>
  <c r="F319" i="10"/>
  <c r="N279" i="10"/>
  <c r="F345" i="10"/>
  <c r="D352" i="10"/>
  <c r="H352" i="10" s="1"/>
  <c r="E346" i="10"/>
  <c r="F339" i="10"/>
  <c r="N265" i="10"/>
  <c r="E329" i="10"/>
  <c r="D327" i="10"/>
  <c r="G353" i="10"/>
  <c r="G306" i="10"/>
  <c r="E328" i="10"/>
  <c r="N270" i="10"/>
  <c r="N293" i="10"/>
  <c r="G278" i="10"/>
  <c r="M272" i="10"/>
  <c r="D323" i="10"/>
  <c r="E320" i="10"/>
  <c r="G277" i="10"/>
  <c r="N307" i="10"/>
  <c r="M307" i="10"/>
  <c r="D324" i="10"/>
  <c r="N274" i="10"/>
  <c r="E336" i="10"/>
  <c r="E330" i="10"/>
  <c r="F349" i="10"/>
  <c r="C327" i="10"/>
  <c r="M273" i="10"/>
  <c r="E338" i="10"/>
  <c r="E317" i="10"/>
  <c r="H307" i="10"/>
  <c r="N281" i="10"/>
  <c r="M291" i="10"/>
  <c r="M268" i="10"/>
  <c r="N267" i="10"/>
  <c r="M266" i="10"/>
  <c r="F316" i="10"/>
  <c r="F336" i="10"/>
  <c r="H277" i="10"/>
  <c r="M304" i="10"/>
  <c r="M290" i="10"/>
  <c r="E337" i="10"/>
  <c r="E324" i="10"/>
  <c r="M278" i="10"/>
  <c r="M295" i="10"/>
  <c r="E327" i="10"/>
  <c r="H353" i="10"/>
  <c r="M279" i="10"/>
  <c r="M269" i="10"/>
  <c r="E323" i="10"/>
  <c r="N295" i="10"/>
  <c r="N272" i="10"/>
  <c r="N302" i="10"/>
  <c r="N276" i="10"/>
  <c r="D326" i="10"/>
  <c r="E350" i="10"/>
  <c r="F344" i="10"/>
  <c r="F330" i="10"/>
  <c r="N300" i="10"/>
  <c r="F326" i="10"/>
  <c r="N292" i="10"/>
  <c r="M303" i="10"/>
  <c r="E343" i="10"/>
  <c r="F317" i="10"/>
  <c r="N290" i="10"/>
  <c r="C337" i="10"/>
  <c r="G307" i="10"/>
  <c r="N301" i="10"/>
  <c r="N271" i="10"/>
  <c r="M306" i="10"/>
  <c r="M265" i="10"/>
  <c r="E314" i="10"/>
  <c r="M302" i="10"/>
  <c r="F348" i="10"/>
  <c r="C326" i="10"/>
  <c r="F329" i="10"/>
  <c r="N299" i="10"/>
  <c r="M292" i="10"/>
  <c r="N277" i="10"/>
  <c r="N296" i="10"/>
  <c r="M300" i="10"/>
  <c r="N269" i="10"/>
  <c r="F318" i="10"/>
  <c r="E325" i="10"/>
  <c r="F340" i="10"/>
  <c r="F338" i="10"/>
  <c r="F320" i="10"/>
  <c r="M274" i="10"/>
  <c r="F347" i="10"/>
  <c r="M276" i="10"/>
  <c r="F321" i="10"/>
  <c r="M271" i="10"/>
  <c r="F323" i="10"/>
  <c r="F314" i="10"/>
  <c r="F343" i="10"/>
  <c r="F324" i="10"/>
  <c r="H302" i="10"/>
  <c r="D348" i="10"/>
  <c r="C339" i="10"/>
  <c r="G339" i="10" s="1"/>
  <c r="G293" i="10"/>
  <c r="H306" i="10"/>
  <c r="C320" i="10"/>
  <c r="G271" i="10"/>
  <c r="H304" i="10"/>
  <c r="D350" i="10"/>
  <c r="D319" i="10"/>
  <c r="H270" i="10"/>
  <c r="G298" i="10"/>
  <c r="C344" i="10"/>
  <c r="D329" i="10"/>
  <c r="H280" i="10"/>
  <c r="C315" i="10"/>
  <c r="G266" i="10"/>
  <c r="C347" i="10"/>
  <c r="G301" i="10"/>
  <c r="E319" i="10"/>
  <c r="N273" i="10"/>
  <c r="C324" i="10"/>
  <c r="G275" i="10"/>
  <c r="H298" i="10"/>
  <c r="D344" i="10"/>
  <c r="E340" i="10"/>
  <c r="N268" i="10"/>
  <c r="D345" i="10"/>
  <c r="H299" i="10"/>
  <c r="F350" i="10"/>
  <c r="D322" i="10"/>
  <c r="H273" i="10"/>
  <c r="G304" i="10"/>
  <c r="C350" i="10"/>
  <c r="N280" i="10"/>
  <c r="G292" i="10"/>
  <c r="C338" i="10"/>
  <c r="M270" i="10"/>
  <c r="F322" i="10"/>
  <c r="E344" i="10"/>
  <c r="G291" i="10"/>
  <c r="C322" i="10"/>
  <c r="G273" i="10"/>
  <c r="M299" i="10"/>
  <c r="N275" i="10"/>
  <c r="E347" i="10"/>
  <c r="G274" i="10"/>
  <c r="C323" i="10"/>
  <c r="G279" i="10"/>
  <c r="C328" i="10"/>
  <c r="N305" i="10"/>
  <c r="D317" i="10"/>
  <c r="H268" i="10"/>
  <c r="C319" i="10"/>
  <c r="G270" i="10"/>
  <c r="N303" i="10"/>
  <c r="D339" i="10"/>
  <c r="H293" i="10"/>
  <c r="C343" i="10"/>
  <c r="G297" i="10"/>
  <c r="M281" i="10"/>
  <c r="H272" i="10"/>
  <c r="D321" i="10"/>
  <c r="M297" i="10"/>
  <c r="M280" i="10"/>
  <c r="E341" i="10"/>
  <c r="F337" i="10"/>
  <c r="E345" i="10"/>
  <c r="C318" i="10"/>
  <c r="G269" i="10"/>
  <c r="C314" i="10"/>
  <c r="G265" i="10"/>
  <c r="D341" i="10"/>
  <c r="H341" i="10" s="1"/>
  <c r="H295" i="10"/>
  <c r="M294" i="10"/>
  <c r="N298" i="10"/>
  <c r="N291" i="10"/>
  <c r="D351" i="10"/>
  <c r="H351" i="10" s="1"/>
  <c r="H305" i="10"/>
  <c r="E318" i="10"/>
  <c r="D347" i="10"/>
  <c r="H301" i="10"/>
  <c r="H290" i="10"/>
  <c r="D336" i="10"/>
  <c r="F327" i="10"/>
  <c r="D337" i="10"/>
  <c r="H291" i="10"/>
  <c r="C329" i="10"/>
  <c r="G280" i="10"/>
  <c r="G290" i="10"/>
  <c r="C336" i="10"/>
  <c r="C316" i="10"/>
  <c r="G267" i="10"/>
  <c r="H294" i="10"/>
  <c r="D340" i="10"/>
  <c r="M305" i="10"/>
  <c r="M275" i="10"/>
  <c r="G300" i="10"/>
  <c r="C346" i="10"/>
  <c r="D314" i="10"/>
  <c r="H265" i="10"/>
  <c r="C317" i="10"/>
  <c r="G268" i="10"/>
  <c r="D320" i="10"/>
  <c r="H271" i="10"/>
  <c r="G302" i="10"/>
  <c r="C348" i="10"/>
  <c r="H296" i="10"/>
  <c r="D342" i="10"/>
  <c r="D318" i="10"/>
  <c r="H269" i="10"/>
  <c r="C352" i="10"/>
  <c r="H279" i="10"/>
  <c r="D328" i="10"/>
  <c r="C349" i="10"/>
  <c r="G303" i="10"/>
  <c r="G294" i="10"/>
  <c r="C340" i="10"/>
  <c r="D316" i="10"/>
  <c r="H267" i="10"/>
  <c r="G272" i="10"/>
  <c r="C321" i="10"/>
  <c r="H300" i="10"/>
  <c r="D346" i="10"/>
  <c r="N304" i="10"/>
  <c r="C345" i="10"/>
  <c r="G299" i="10"/>
  <c r="F328" i="10"/>
  <c r="H292" i="10"/>
  <c r="D338" i="10"/>
  <c r="H275" i="10"/>
  <c r="C341" i="10"/>
  <c r="G295" i="10"/>
  <c r="G296" i="10"/>
  <c r="C342" i="10"/>
  <c r="G342" i="10" s="1"/>
  <c r="F342" i="10"/>
  <c r="C351" i="10"/>
  <c r="G351" i="10" s="1"/>
  <c r="G305" i="10"/>
  <c r="M298" i="10"/>
  <c r="D315" i="10"/>
  <c r="H266" i="10"/>
  <c r="N294" i="10"/>
  <c r="D343" i="10"/>
  <c r="H297" i="10"/>
  <c r="N278" i="10"/>
  <c r="H303" i="10"/>
  <c r="H281" i="10"/>
  <c r="D330" i="10"/>
  <c r="H276" i="10"/>
  <c r="D325" i="10"/>
  <c r="C325" i="10"/>
  <c r="G276" i="10"/>
  <c r="G352" i="10" l="1"/>
  <c r="G321" i="10"/>
  <c r="G315" i="10"/>
  <c r="G338" i="10"/>
  <c r="G316" i="10"/>
  <c r="AG64" i="26"/>
  <c r="AJ64" i="26"/>
  <c r="AK64" i="26"/>
  <c r="AH73" i="25"/>
  <c r="AH63" i="25"/>
  <c r="AJ71" i="25"/>
  <c r="CA204" i="23"/>
  <c r="CC204" i="23" s="1"/>
  <c r="CE160" i="23"/>
  <c r="AK101" i="25"/>
  <c r="AK196" i="25"/>
  <c r="AL45" i="25"/>
  <c r="AL84" i="25"/>
  <c r="AH102" i="25"/>
  <c r="AD4" i="25"/>
  <c r="AK220" i="25"/>
  <c r="G337" i="10"/>
  <c r="AL17" i="26"/>
  <c r="AL115" i="25"/>
  <c r="AJ201" i="25"/>
  <c r="AI99" i="25"/>
  <c r="AL117" i="25"/>
  <c r="AL64" i="26"/>
  <c r="AG225" i="25"/>
  <c r="AH204" i="26"/>
  <c r="CA157" i="23"/>
  <c r="CC157" i="23" s="1"/>
  <c r="AJ148" i="25"/>
  <c r="AL38" i="25"/>
  <c r="AL150" i="25"/>
  <c r="AK212" i="25"/>
  <c r="AI225" i="25"/>
  <c r="AG115" i="25"/>
  <c r="AG183" i="25"/>
  <c r="AK139" i="25"/>
  <c r="AK143" i="25"/>
  <c r="CA117" i="23"/>
  <c r="CC117" i="23" s="1"/>
  <c r="AH64" i="26"/>
  <c r="AG87" i="25"/>
  <c r="CA64" i="23"/>
  <c r="CC64" i="23" s="1"/>
  <c r="AJ108" i="25"/>
  <c r="AL40" i="25"/>
  <c r="AK91" i="25"/>
  <c r="AJ32" i="25"/>
  <c r="AK109" i="25"/>
  <c r="AJ141" i="25"/>
  <c r="AJ151" i="25"/>
  <c r="AK83" i="25"/>
  <c r="AG150" i="25"/>
  <c r="AI71" i="25"/>
  <c r="AK135" i="25"/>
  <c r="H347" i="10"/>
  <c r="G349" i="10"/>
  <c r="G329" i="10"/>
  <c r="H346" i="10"/>
  <c r="AJ160" i="26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48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22" i="10"/>
  <c r="H330" i="10"/>
  <c r="H315" i="10"/>
  <c r="G326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27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AJ82" i="26" s="1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AL67" i="26" s="1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AG74" i="26" s="1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AG83" i="26" s="1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AK161" i="26" s="1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AJ114" i="26" s="1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U119" i="26"/>
  <c r="AG119" i="26" s="1"/>
  <c r="CA119" i="23"/>
  <c r="CC119" i="23" s="1"/>
  <c r="CE119" i="23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AG18" i="26" s="1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U71" i="26"/>
  <c r="CA71" i="23"/>
  <c r="CC71" i="23" s="1"/>
  <c r="CE71" i="23"/>
  <c r="CD71" i="23"/>
  <c r="AK60" i="25"/>
  <c r="U48" i="26"/>
  <c r="AG48" i="26" s="1"/>
  <c r="CA48" i="23"/>
  <c r="CC48" i="23" s="1"/>
  <c r="CE48" i="23"/>
  <c r="AJ129" i="25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K135" i="26"/>
  <c r="AD23" i="26"/>
  <c r="AJ23" i="26"/>
  <c r="AI23" i="26"/>
  <c r="AH23" i="26"/>
  <c r="G318" i="10"/>
  <c r="AD25" i="25"/>
  <c r="AI25" i="25"/>
  <c r="AH25" i="25"/>
  <c r="AG25" i="25"/>
  <c r="AK25" i="25"/>
  <c r="AG66" i="26"/>
  <c r="U56" i="26"/>
  <c r="AJ56" i="26" s="1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45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AL44" i="26" s="1"/>
  <c r="CA44" i="23"/>
  <c r="CC44" i="23" s="1"/>
  <c r="CE44" i="23"/>
  <c r="AK24" i="25"/>
  <c r="CD141" i="23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AG105" i="26" s="1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AK68" i="26" s="1"/>
  <c r="CE68" i="23"/>
  <c r="CA68" i="23"/>
  <c r="CC68" i="23" s="1"/>
  <c r="U59" i="26"/>
  <c r="AJ59" i="26" s="1"/>
  <c r="CA59" i="23"/>
  <c r="CC59" i="23" s="1"/>
  <c r="CE59" i="23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AL230" i="26" s="1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25" i="10"/>
  <c r="G350" i="10"/>
  <c r="H319" i="10"/>
  <c r="G324" i="10"/>
  <c r="G328" i="10"/>
  <c r="H349" i="10"/>
  <c r="H324" i="10"/>
  <c r="G330" i="10"/>
  <c r="G319" i="10"/>
  <c r="H323" i="10"/>
  <c r="H339" i="10"/>
  <c r="H320" i="10"/>
  <c r="H329" i="10"/>
  <c r="G341" i="10"/>
  <c r="G346" i="10"/>
  <c r="H317" i="10"/>
  <c r="G320" i="10"/>
  <c r="H338" i="10"/>
  <c r="G336" i="10"/>
  <c r="G343" i="10"/>
  <c r="H316" i="10"/>
  <c r="G327" i="10"/>
  <c r="G325" i="10"/>
  <c r="H343" i="10"/>
  <c r="H336" i="10"/>
  <c r="H344" i="10"/>
  <c r="G317" i="10"/>
  <c r="H314" i="10"/>
  <c r="H318" i="10"/>
  <c r="H326" i="10"/>
  <c r="G347" i="10"/>
  <c r="H321" i="10"/>
  <c r="H342" i="10"/>
  <c r="H337" i="10"/>
  <c r="H340" i="10"/>
  <c r="G314" i="10"/>
  <c r="G323" i="10"/>
  <c r="H348" i="10"/>
  <c r="H322" i="10"/>
  <c r="H350" i="10"/>
  <c r="G340" i="10"/>
  <c r="G344" i="10"/>
  <c r="G345" i="10"/>
  <c r="H328" i="10"/>
  <c r="AL14" i="26" l="1"/>
  <c r="AJ48" i="26"/>
  <c r="AL129" i="26"/>
  <c r="AK76" i="26"/>
  <c r="AL157" i="26"/>
  <c r="AK10" i="26"/>
  <c r="AK216" i="26"/>
  <c r="AJ163" i="26"/>
  <c r="AG37" i="26"/>
  <c r="AG4" i="26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<sst xmlns="http://schemas.openxmlformats.org/spreadsheetml/2006/main" count="2282" uniqueCount="701">
  <si>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</si>
  <si>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</si>
  <si>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</si>
  <si>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</si>
  <si>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</si>
  <si>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</si>
  <si>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</si>
  <si>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</si>
  <si>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</si>
  <si>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</si>
  <si>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</si>
  <si>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</si>
  <si>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</si>
  <si>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</si>
  <si>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</si>
  <si>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</si>
  <si>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</si>
  <si>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</si>
  <si>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</si>
  <si>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</si>
  <si>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</si>
  <si>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</si>
  <si>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</si>
  <si>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</si>
  <si>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</si>
  <si>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</si>
  <si>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</si>
  <si>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</si>
  <si>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</si>
  <si>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</si>
  <si>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</si>
  <si>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</si>
  <si>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</si>
  <si>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</si>
  <si>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</si>
  <si>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</si>
  <si>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</si>
  <si>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</si>
  <si>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</si>
  <si>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</si>
  <si>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</si>
  <si>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</si>
  <si>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</si>
  <si>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</si>
  <si>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</si>
  <si>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</si>
  <si>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</si>
  <si>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</si>
  <si>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</si>
  <si>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</si>
  <si>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</si>
  <si>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</si>
  <si>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</si>
  <si>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</si>
  <si>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</si>
  <si>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</si>
  <si>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</si>
  <si>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</si>
  <si>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</si>
  <si>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</si>
  <si>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</si>
  <si>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</si>
  <si>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</si>
  <si>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</si>
  <si>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</si>
  <si>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</si>
  <si>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</si>
  <si>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</si>
  <si>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</si>
  <si>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</si>
  <si>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</si>
  <si>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</si>
  <si>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</si>
  <si>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</si>
  <si>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</si>
  <si>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</si>
  <si>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</si>
  <si>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</si>
  <si>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</si>
  <si>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</si>
  <si>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</si>
  <si>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</si>
  <si>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</si>
  <si>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</si>
  <si>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</si>
  <si>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</si>
  <si>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</si>
  <si>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</si>
  <si>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</si>
  <si>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</si>
  <si>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</si>
  <si>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</si>
  <si>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</si>
  <si>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</si>
  <si>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</si>
  <si>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</si>
  <si>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</si>
  <si>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</si>
  <si>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</si>
  <si>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</si>
  <si>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</si>
  <si>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</si>
  <si>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</si>
  <si>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</si>
  <si>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</si>
  <si>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</si>
  <si>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</si>
  <si>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</si>
  <si>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</si>
  <si>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</si>
  <si>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</si>
  <si>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</si>
  <si>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</si>
  <si>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</si>
  <si>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</si>
  <si>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</si>
  <si>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</si>
  <si>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</si>
  <si>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</si>
  <si>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</si>
  <si>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</si>
  <si>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</si>
  <si>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</si>
  <si>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</si>
  <si>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</si>
  <si>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</si>
  <si>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</si>
  <si>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</si>
  <si>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</si>
  <si>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</si>
  <si>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</si>
  <si>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</si>
  <si>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</si>
  <si>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</si>
  <si>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</si>
  <si>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</si>
  <si>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</si>
  <si>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</si>
  <si>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</si>
  <si>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</si>
  <si>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</si>
  <si>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</si>
  <si>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</si>
  <si>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</si>
  <si>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</si>
  <si>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</si>
  <si>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</si>
  <si>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</si>
  <si>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</si>
  <si>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</si>
  <si>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</si>
  <si>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</si>
  <si>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</si>
  <si>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</si>
  <si>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</si>
  <si>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</si>
  <si>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</si>
  <si>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</si>
  <si>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</si>
  <si>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</si>
  <si>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</si>
  <si>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</si>
  <si>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</si>
  <si>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</si>
  <si>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</si>
  <si>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</si>
  <si>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</si>
  <si>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</si>
  <si>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</si>
  <si>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</si>
  <si>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</si>
  <si>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</si>
  <si>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</si>
  <si>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</si>
  <si>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</si>
  <si>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</si>
  <si>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</si>
  <si>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</si>
  <si>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</si>
  <si>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</si>
  <si>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</si>
  <si>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</si>
  <si>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</si>
  <si>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</si>
  <si>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</si>
  <si>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</si>
  <si>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</si>
  <si>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</si>
  <si>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</si>
  <si>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</si>
  <si>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</si>
  <si>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</si>
  <si>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</si>
  <si>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</si>
  <si>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</si>
  <si>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</si>
  <si>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</si>
  <si>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</si>
  <si>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</si>
  <si>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</si>
  <si>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</si>
  <si>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</si>
  <si>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</si>
  <si>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</si>
  <si>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</si>
  <si>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</si>
  <si>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</si>
  <si>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</si>
  <si>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</si>
  <si>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</si>
  <si>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</si>
  <si>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</si>
  <si>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</si>
  <si>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</si>
  <si>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</si>
  <si>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</si>
  <si>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</si>
  <si>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</si>
  <si>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</si>
  <si>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</si>
  <si>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</si>
  <si>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</si>
  <si>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</si>
  <si>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</si>
  <si>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</si>
  <si>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</si>
  <si>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</si>
  <si>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</si>
  <si>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</si>
  <si>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</si>
  <si>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</si>
  <si>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</si>
  <si>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</si>
  <si>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</si>
  <si>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</si>
  <si>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</si>
  <si>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</si>
  <si>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</si>
  <si>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</si>
  <si>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</si>
  <si>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</si>
  <si>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</si>
  <si>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</si>
  <si>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</si>
  <si>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</si>
  <si>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</si>
  <si>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</si>
  <si>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</si>
  <si>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</si>
  <si>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</si>
  <si>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</si>
  <si>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</si>
  <si>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</si>
  <si>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</si>
  <si>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</si>
  <si>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</si>
  <si>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</si>
  <si>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</si>
  <si>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</si>
  <si>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</si>
  <si>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</si>
  <si>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</si>
  <si>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</si>
  <si>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</si>
  <si>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</si>
  <si>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</si>
  <si>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</si>
  <si>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</si>
  <si>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</si>
  <si>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</si>
  <si>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</si>
  <si>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</si>
  <si>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</si>
  <si>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</si>
  <si>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</si>
  <si>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</si>
  <si>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</si>
  <si>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</si>
  <si>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</si>
  <si>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</si>
  <si>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</si>
  <si>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</si>
  <si>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</si>
  <si>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</si>
  <si>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</si>
  <si>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</si>
  <si>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</si>
  <si>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</si>
  <si>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</si>
  <si>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</si>
  <si>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</si>
  <si>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</si>
  <si>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</si>
  <si>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</si>
  <si>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</si>
  <si>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</si>
  <si>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</si>
  <si>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</si>
  <si>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</si>
  <si>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</si>
  <si>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</si>
  <si>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</si>
  <si>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</si>
  <si>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</si>
  <si>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</si>
  <si>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</si>
  <si>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</si>
  <si>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</si>
  <si>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</si>
  <si>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</si>
  <si>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</si>
  <si>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</si>
  <si>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</si>
  <si>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</si>
  <si>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</si>
  <si>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</si>
  <si>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</si>
  <si>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</si>
  <si>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</si>
  <si>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</si>
  <si>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</si>
  <si>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</si>
  <si>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</si>
  <si>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</si>
  <si>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</si>
  <si>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</si>
  <si>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</si>
  <si>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</si>
  <si>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</si>
  <si>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</si>
  <si>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</si>
  <si>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</si>
  <si>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</si>
  <si>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</si>
  <si>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</si>
  <si>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</si>
  <si>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</si>
  <si>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</si>
  <si>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</si>
  <si>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</si>
  <si>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</si>
  <si>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</si>
  <si>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</si>
  <si>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</si>
  <si>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</si>
  <si>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</si>
  <si>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</si>
  <si>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</si>
  <si>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</si>
  <si>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</si>
  <si>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</si>
  <si>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</si>
  <si>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</si>
  <si>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</si>
  <si>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</si>
  <si>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</si>
  <si>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</si>
  <si>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</si>
  <si>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</si>
  <si>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</si>
  <si>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</si>
  <si>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</si>
  <si>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</si>
  <si>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</si>
  <si>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</si>
  <si>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</si>
  <si>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</si>
  <si>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</si>
  <si>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</si>
  <si>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</si>
  <si>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</si>
  <si>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</si>
  <si>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</si>
  <si>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</si>
  <si>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</si>
  <si>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</si>
  <si>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</si>
  <si>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</si>
  <si>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</si>
  <si>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</si>
  <si>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</si>
  <si>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</si>
  <si>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</si>
  <si>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</si>
  <si>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</si>
  <si>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</si>
  <si>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</si>
  <si>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</si>
  <si>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</si>
  <si>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</si>
  <si>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</si>
  <si>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</si>
  <si>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</si>
  <si>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</si>
  <si>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</si>
  <si>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</si>
  <si>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</si>
  <si>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</si>
  <si>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</si>
  <si>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</si>
  <si>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</si>
  <si>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</si>
  <si>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</si>
  <si>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</si>
  <si>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</si>
  <si>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</si>
  <si>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</si>
  <si>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</si>
  <si>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</si>
  <si>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</si>
  <si>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</si>
  <si>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</si>
  <si>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</si>
  <si>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</si>
  <si>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</si>
  <si>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</si>
  <si>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</si>
  <si>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</si>
  <si>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</si>
  <si>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</si>
  <si>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</si>
  <si>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</si>
  <si>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</si>
  <si>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</si>
  <si>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</si>
  <si>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</si>
  <si>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</si>
  <si>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</si>
  <si>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</si>
  <si>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</si>
  <si>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</si>
  <si>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</si>
  <si>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</si>
  <si>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</si>
  <si>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</si>
  <si>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</si>
  <si>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</si>
  <si>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</si>
  <si>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</si>
  <si>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</si>
  <si>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</si>
  <si>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</si>
  <si>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</si>
  <si>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</si>
  <si>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</si>
  <si>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</si>
  <si>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</si>
  <si>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</si>
  <si>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</si>
  <si>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</si>
  <si>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</si>
  <si>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</si>
  <si>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</si>
  <si>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</si>
  <si>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</si>
  <si>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</si>
  <si>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</si>
  <si>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</si>
  <si>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</si>
  <si>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</si>
  <si>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</si>
  <si>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</si>
  <si>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</si>
  <si>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</si>
  <si>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</si>
  <si>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</si>
  <si>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</si>
  <si>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</si>
  <si>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</si>
  <si>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</si>
  <si>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</si>
  <si>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</si>
  <si>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</si>
  <si>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</si>
  <si>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</si>
  <si>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</si>
  <si>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</si>
  <si>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</si>
  <si>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</si>
  <si>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</si>
  <si>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</si>
  <si>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</si>
  <si>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</si>
  <si>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</si>
  <si>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</si>
  <si>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</si>
  <si>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</si>
  <si>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</si>
  <si>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</si>
  <si>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</si>
  <si>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</si>
  <si>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</si>
  <si>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</si>
  <si>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</si>
  <si>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</si>
  <si>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</si>
  <si>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</si>
  <si>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</si>
  <si>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</si>
  <si>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</si>
  <si>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</si>
  <si>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</si>
  <si>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</si>
  <si>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</si>
  <si>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</si>
  <si>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</si>
  <si>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</si>
  <si>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</si>
  <si>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</si>
  <si>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</si>
  <si>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</si>
  <si>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</si>
  <si>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</si>
  <si>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</si>
  <si>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</si>
  <si>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</si>
  <si>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</si>
  <si>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</si>
  <si>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</si>
  <si>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</si>
  <si>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</si>
  <si>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</si>
  <si>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</si>
  <si>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</si>
  <si>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</si>
  <si>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</si>
  <si>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</si>
  <si>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</si>
  <si>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</si>
  <si>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</si>
  <si>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</si>
  <si>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</si>
  <si>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</si>
  <si>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</si>
  <si>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</si>
  <si>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</si>
  <si>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</si>
  <si>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</si>
  <si>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</si>
  <si>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</si>
  <si>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</si>
  <si>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</si>
  <si>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</si>
  <si>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</si>
  <si>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</si>
  <si>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</si>
  <si>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</si>
  <si>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</si>
  <si>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</si>
  <si>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</si>
  <si>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</si>
  <si>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</si>
  <si>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</si>
  <si>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</si>
  <si>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</si>
  <si>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</si>
  <si>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</si>
  <si>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</si>
  <si>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</si>
  <si>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</si>
  <si>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</si>
  <si>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</si>
  <si>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</si>
  <si>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</si>
  <si>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</si>
  <si>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</si>
  <si>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</si>
  <si>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</si>
  <si>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</si>
  <si>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</si>
  <si>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</si>
  <si>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</si>
  <si>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</si>
  <si>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</si>
  <si>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</si>
  <si>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</si>
  <si>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</si>
  <si>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</si>
  <si>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</si>
  <si>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</si>
  <si>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</si>
  <si>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</si>
  <si>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</si>
  <si>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</si>
  <si>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</si>
  <si>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</si>
  <si>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</si>
  <si>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</si>
  <si>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</si>
  <si>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</si>
  <si>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</si>
  <si>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</si>
  <si>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</si>
  <si>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</si>
  <si>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</si>
  <si>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</si>
  <si>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</si>
  <si>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</si>
  <si>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</si>
  <si>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</si>
  <si>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</si>
  <si>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</si>
  <si>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</si>
  <si>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</si>
  <si>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</si>
  <si>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</si>
  <si>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</si>
  <si>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</si>
  <si>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</si>
  <si>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</si>
  <si>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</si>
  <si>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</si>
  <si>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</si>
  <si>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</si>
  <si>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</si>
  <si>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</si>
  <si>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</si>
  <si>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</si>
  <si>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</si>
  <si>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</si>
  <si>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</si>
  <si>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</si>
  <si>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</si>
  <si>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</si>
  <si>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</si>
  <si>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</si>
  <si>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</si>
  <si>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</si>
  <si>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</si>
  <si>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</si>
  <si>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</si>
  <si>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</si>
  <si>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</si>
  <si>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</si>
  <si>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</si>
  <si>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</si>
  <si>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</si>
  <si>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</si>
  <si>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</si>
  <si>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</si>
  <si>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</si>
  <si>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</si>
  <si>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</si>
  <si>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</si>
  <si>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</si>
  <si>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</si>
  <si>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</si>
  <si>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</si>
  <si>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</si>
  <si>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</si>
  <si>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</si>
  <si>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</si>
  <si>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</si>
  <si>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</si>
  <si>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</si>
  <si>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</si>
  <si>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</si>
  <si>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</si>
  <si>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</si>
  <si>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</si>
  <si>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</si>
  <si>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</si>
  <si>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</si>
  <si>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</si>
  <si>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</si>
  <si>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</si>
  <si>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</si>
  <si>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</si>
  <si>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</si>
  <si>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</si>
  <si>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</si>
  <si>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</si>
  <si>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</si>
  <si>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</si>
  <si>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</si>
  <si>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</si>
  <si>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</si>
  <si>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</si>
  <si>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</si>
  <si>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</si>
  <si>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</si>
  <si>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</si>
  <si>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</si>
  <si>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</si>
  <si>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</si>
  <si>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</si>
  <si>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</si>
  <si>
    <t>FY 2027</t>
  </si>
  <si>
    <t>October, 2026</t>
  </si>
  <si>
    <t>November, 2026</t>
  </si>
  <si>
    <t>December, 2026</t>
  </si>
  <si>
    <t>January, 2027</t>
  </si>
  <si>
    <t>February, 2027</t>
  </si>
  <si>
    <t>March, 2027</t>
  </si>
  <si>
    <t>April, 2027</t>
  </si>
  <si>
    <t>May, 2027</t>
  </si>
  <si>
    <t>June, 2027</t>
  </si>
  <si>
    <t>July, 2027</t>
  </si>
  <si>
    <t>August, 2027</t>
  </si>
  <si>
    <t>September, 2027</t>
  </si>
  <si>
    <t>September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</si>
</sst>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5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168" fontId="1" fillId="0" borderId="0" xfId="0" applyNumberFormat="1" applyFont="1"/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Data'!$AX$330:$AX$345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Data'!$AY$328:$AY$345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>
                  <c:v>292636286.91999996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  <c:pt idx="70">
                  <c:v>91</c:v>
                </c:pt>
                <c:pt idx="7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  <c:pt idx="10">
                  <c:v>91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Data'!$C$303:$C$314</c:f>
              <c:numCache>
                <c:formatCode>General</c:formatCode>
                <c:ptCount val="12"/>
                <c:pt idx="0">
                  <c:v>121</c:v>
                </c:pt>
                <c:pt idx="1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6-425A-A724-7AE6B3DC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  <c:pt idx="10">
                  <c:v>0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Data'!$G$303:$G$314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C1C-80EC-3C30E1F6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ser>
          <c:idx val="4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Data'!$AK$303:$AK$314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6-44D3-9AEB-193BED931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{16D4B37B-D721-4228-B55A-AE277EC56066}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358</xdr:row>
      <xdr:rowOff>76200</xdr:rowOff>
    </xdr:from>
    <xdr:to>
      <xdr:col>64</xdr:col>
      <xdr:colOff>485775</xdr:colOff>
      <xdr:row>391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348</xdr:row>
      <xdr:rowOff>76200</xdr:rowOff>
    </xdr:from>
    <xdr:to>
      <xdr:col>38</xdr:col>
      <xdr:colOff>9525</xdr:colOff>
      <xdr:row>389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315</xdr:row>
      <xdr:rowOff>28575</xdr:rowOff>
    </xdr:from>
    <xdr:to>
      <xdr:col>13</xdr:col>
      <xdr:colOff>314325</xdr:colOff>
      <xdr:row>319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75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75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54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54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54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54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54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54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55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55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47"/>
  <sheetViews>
    <sheetView tabSelected="1" zoomScaleNormal="100" workbookViewId="0">
      <pane xSplit="2" ySplit="2" topLeftCell="C284" activePane="bottomRight" state="frozen"/>
      <selection pane="topRight" activeCell="C1" sqref="C1"/>
      <selection pane="bottomLeft" activeCell="A3" sqref="A3"/>
      <selection pane="bottomRight" activeCell="BB345" sqref="BB345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7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8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8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8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8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8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8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8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8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8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8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9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7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8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8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8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8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8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8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8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8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8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8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9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7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8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8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8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8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8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8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8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8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8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8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9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10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10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10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10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10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10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10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10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10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10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10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10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10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10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10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10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10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10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10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10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10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10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10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10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7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8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8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8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8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8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8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8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8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8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8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9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7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8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8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8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8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8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8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8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8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8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8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9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7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8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8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8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8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8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8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8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8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8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8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9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7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8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8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8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8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8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8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8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8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8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8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9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7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8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8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8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8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8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8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8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8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8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8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9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7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8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8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8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8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8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8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8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8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8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8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9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7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8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8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8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8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8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8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8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8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8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8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9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7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8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8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8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8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8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8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8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8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8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8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9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7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8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8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8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8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8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8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8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8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8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8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9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7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8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8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8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8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8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8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8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8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8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8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9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7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8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8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8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8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8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8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8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8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8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8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9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7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8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8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8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8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8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8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8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8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8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8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9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7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8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8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8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8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8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8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8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8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8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8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9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7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8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8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8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8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8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8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8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8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8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8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9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4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/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5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5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5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5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5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5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5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5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5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5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5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4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5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5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5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5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5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5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5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5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5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5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6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7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8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8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8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8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8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8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8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8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8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8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9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4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5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5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5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5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5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5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5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5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5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5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6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4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5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5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5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5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5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5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5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5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5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5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6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7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8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04" si="46">SUM(C292,G292)</f>
        <v>120</v>
      </c>
      <c r="BA292">
        <f t="shared" ref="BA292:BA304" si="47">SUM(AK292)</f>
        <v>4</v>
      </c>
      <c r="BB292" s="261">
        <f t="shared" ref="BB292:BB304" si="48">SUM(D292,H292)</f>
        <v>29297890.77</v>
      </c>
      <c r="BC292" s="261">
        <f t="shared" ref="BC292:BC304" si="49">SUM(AL292)</f>
        <v>15179642</v>
      </c>
      <c r="BD292" s="261"/>
      <c r="BF292" s="261"/>
    </row>
    <row r="293" spans="1:58" x14ac:dyDescent="0.2">
      <c r="A293" s="608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8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8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8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8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8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76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1388</v>
      </c>
      <c r="AX298" s="51"/>
      <c r="AY298">
        <v>2025</v>
      </c>
      <c r="AZ298">
        <f t="shared" si="46"/>
        <v>173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8"/>
      <c r="B299" s="590" t="s">
        <v>670</v>
      </c>
      <c r="C299" s="588">
        <v>73</v>
      </c>
      <c r="D299" s="273">
        <v>17537527</v>
      </c>
      <c r="E299" s="274">
        <v>162966</v>
      </c>
      <c r="F299" s="273"/>
      <c r="G299" s="588">
        <v>0</v>
      </c>
      <c r="H299" s="273">
        <v>0</v>
      </c>
      <c r="I299" s="588">
        <v>0</v>
      </c>
      <c r="J299" s="273">
        <v>0</v>
      </c>
      <c r="K299" s="588">
        <v>13</v>
      </c>
      <c r="L299" s="273">
        <v>501972</v>
      </c>
      <c r="M299" s="588">
        <v>1</v>
      </c>
      <c r="N299" s="273">
        <v>17052</v>
      </c>
      <c r="O299" s="588"/>
      <c r="P299" s="273"/>
      <c r="Q299" s="588"/>
      <c r="R299" s="273"/>
      <c r="S299" s="588">
        <v>40</v>
      </c>
      <c r="T299" s="273">
        <v>673463</v>
      </c>
      <c r="U299" s="588">
        <v>7</v>
      </c>
      <c r="V299" s="273">
        <v>18436</v>
      </c>
      <c r="W299" s="588">
        <v>2</v>
      </c>
      <c r="X299" s="273">
        <v>40000</v>
      </c>
      <c r="Y299" s="274">
        <v>312</v>
      </c>
      <c r="Z299" s="273">
        <v>37154</v>
      </c>
      <c r="AA299" s="274">
        <v>36</v>
      </c>
      <c r="AB299" s="273">
        <v>35326</v>
      </c>
      <c r="AC299" s="274">
        <v>354</v>
      </c>
      <c r="AD299" s="273">
        <v>72023</v>
      </c>
      <c r="AE299" s="274">
        <v>325</v>
      </c>
      <c r="AF299" s="273">
        <v>47101</v>
      </c>
      <c r="AG299" s="588"/>
      <c r="AH299" s="273"/>
      <c r="AI299" s="588">
        <v>1</v>
      </c>
      <c r="AJ299" s="273">
        <v>0</v>
      </c>
      <c r="AK299" s="588">
        <v>6</v>
      </c>
      <c r="AL299" s="273">
        <v>15117411</v>
      </c>
      <c r="AM299" s="274">
        <v>50910</v>
      </c>
      <c r="AN299" s="588">
        <v>20</v>
      </c>
      <c r="AO299" s="273">
        <v>2689628</v>
      </c>
      <c r="AP299" s="274">
        <v>55002</v>
      </c>
      <c r="AQ299" s="588">
        <v>20</v>
      </c>
      <c r="AR299" s="273">
        <v>262700</v>
      </c>
      <c r="AS299" s="588">
        <v>4</v>
      </c>
      <c r="AT299" s="273">
        <v>715157</v>
      </c>
      <c r="AW299" s="51">
        <f t="shared" si="41"/>
        <v>1214</v>
      </c>
      <c r="AX299" s="51"/>
      <c r="AY299">
        <v>2025</v>
      </c>
      <c r="AZ299">
        <f t="shared" si="46"/>
        <v>73</v>
      </c>
      <c r="BA299">
        <f t="shared" si="47"/>
        <v>6</v>
      </c>
      <c r="BB299" s="261">
        <f t="shared" si="48"/>
        <v>17537527</v>
      </c>
      <c r="BC299" s="261">
        <f t="shared" si="49"/>
        <v>15117411</v>
      </c>
    </row>
    <row r="300" spans="1:58" x14ac:dyDescent="0.2">
      <c r="A300" s="608"/>
      <c r="B300" s="590" t="s">
        <v>671</v>
      </c>
      <c r="C300" s="588">
        <v>98</v>
      </c>
      <c r="D300" s="273">
        <v>23302617</v>
      </c>
      <c r="E300" s="274">
        <v>217034</v>
      </c>
      <c r="F300" s="273"/>
      <c r="G300" s="588">
        <v>36</v>
      </c>
      <c r="H300" s="549">
        <v>5901401</v>
      </c>
      <c r="I300" s="588">
        <v>2</v>
      </c>
      <c r="J300" s="273">
        <v>69000</v>
      </c>
      <c r="K300" s="588">
        <v>11</v>
      </c>
      <c r="L300" s="602">
        <v>652442</v>
      </c>
      <c r="M300" s="601">
        <v>1</v>
      </c>
      <c r="N300" s="273">
        <v>51526</v>
      </c>
      <c r="O300" s="588"/>
      <c r="P300" s="273"/>
      <c r="Q300" s="588"/>
      <c r="R300" s="273"/>
      <c r="S300" s="588">
        <v>38</v>
      </c>
      <c r="T300" s="273">
        <v>767825</v>
      </c>
      <c r="U300" s="588">
        <v>5</v>
      </c>
      <c r="V300" s="273">
        <v>38980</v>
      </c>
      <c r="W300" s="588">
        <v>0</v>
      </c>
      <c r="X300" s="273">
        <v>0</v>
      </c>
      <c r="Y300" s="274">
        <v>314</v>
      </c>
      <c r="Z300" s="273">
        <v>47158</v>
      </c>
      <c r="AA300" s="274">
        <v>17</v>
      </c>
      <c r="AB300" s="273">
        <v>41445</v>
      </c>
      <c r="AC300" s="274">
        <v>388</v>
      </c>
      <c r="AD300" s="273">
        <v>73996</v>
      </c>
      <c r="AE300" s="274">
        <v>270</v>
      </c>
      <c r="AF300" s="273">
        <v>30005</v>
      </c>
      <c r="AG300" s="588"/>
      <c r="AH300" s="273"/>
      <c r="AI300" s="588">
        <v>3</v>
      </c>
      <c r="AJ300" s="273">
        <v>0</v>
      </c>
      <c r="AK300" s="588">
        <v>5</v>
      </c>
      <c r="AL300" s="273">
        <v>16786468</v>
      </c>
      <c r="AM300" s="274">
        <v>106480</v>
      </c>
      <c r="AN300" s="588">
        <v>13</v>
      </c>
      <c r="AO300" s="273">
        <v>4832411</v>
      </c>
      <c r="AP300" s="274">
        <v>64801</v>
      </c>
      <c r="AQ300" s="588">
        <v>29</v>
      </c>
      <c r="AR300" s="273">
        <v>420504</v>
      </c>
      <c r="AS300" s="588">
        <v>5</v>
      </c>
      <c r="AT300" s="273">
        <v>185326</v>
      </c>
      <c r="AW300" s="51">
        <f t="shared" si="41"/>
        <v>1235</v>
      </c>
      <c r="AX300" s="51"/>
      <c r="AY300">
        <v>2025</v>
      </c>
      <c r="AZ300">
        <f t="shared" si="46"/>
        <v>134</v>
      </c>
      <c r="BA300">
        <f t="shared" si="47"/>
        <v>5</v>
      </c>
      <c r="BB300" s="261">
        <f t="shared" si="48"/>
        <v>29204018</v>
      </c>
      <c r="BC300" s="261">
        <f t="shared" si="49"/>
        <v>16786468</v>
      </c>
    </row>
    <row r="301" spans="1:58" x14ac:dyDescent="0.2">
      <c r="A301" s="608"/>
      <c r="B301" s="590" t="s">
        <v>672</v>
      </c>
      <c r="C301" s="588">
        <v>91</v>
      </c>
      <c r="D301" s="273">
        <v>21639152.210000001</v>
      </c>
      <c r="E301" s="274">
        <v>202367</v>
      </c>
      <c r="F301" s="273"/>
      <c r="G301" s="588">
        <v>0</v>
      </c>
      <c r="H301" s="273">
        <v>0</v>
      </c>
      <c r="I301" s="588">
        <v>1</v>
      </c>
      <c r="J301" s="273">
        <v>7500</v>
      </c>
      <c r="K301" s="588">
        <v>10</v>
      </c>
      <c r="L301" s="273">
        <v>321855.90999999997</v>
      </c>
      <c r="M301" s="588">
        <v>0</v>
      </c>
      <c r="N301" s="273">
        <v>0</v>
      </c>
      <c r="O301" s="588"/>
      <c r="P301" s="273"/>
      <c r="Q301" s="588"/>
      <c r="R301" s="273"/>
      <c r="S301" s="588">
        <v>26</v>
      </c>
      <c r="T301" s="273">
        <v>544429.84</v>
      </c>
      <c r="U301" s="588">
        <v>5</v>
      </c>
      <c r="V301" s="273">
        <v>32332.39</v>
      </c>
      <c r="W301" s="588">
        <v>0</v>
      </c>
      <c r="X301" s="273">
        <v>0</v>
      </c>
      <c r="Y301" s="274">
        <v>265</v>
      </c>
      <c r="Z301" s="273">
        <v>27735.98</v>
      </c>
      <c r="AA301" s="274">
        <v>29</v>
      </c>
      <c r="AB301" s="273">
        <v>81134.98</v>
      </c>
      <c r="AC301" s="274">
        <v>257</v>
      </c>
      <c r="AD301" s="273">
        <v>53842.83</v>
      </c>
      <c r="AE301" s="274">
        <v>298</v>
      </c>
      <c r="AF301" s="273">
        <v>48416.94</v>
      </c>
      <c r="AG301" s="588"/>
      <c r="AH301" s="273"/>
      <c r="AI301" s="588">
        <v>4</v>
      </c>
      <c r="AJ301" s="273">
        <v>0</v>
      </c>
      <c r="AK301" s="588">
        <v>7</v>
      </c>
      <c r="AL301" s="273">
        <v>28598768</v>
      </c>
      <c r="AM301" s="274">
        <v>260640</v>
      </c>
      <c r="AN301" s="588">
        <v>15</v>
      </c>
      <c r="AO301" s="273">
        <v>6353697</v>
      </c>
      <c r="AP301" s="274">
        <v>132082</v>
      </c>
      <c r="AQ301" s="588">
        <v>20</v>
      </c>
      <c r="AR301" s="273">
        <v>513538</v>
      </c>
      <c r="AS301" s="588">
        <v>13</v>
      </c>
      <c r="AT301" s="273">
        <v>1076200</v>
      </c>
      <c r="AW301" s="51">
        <f t="shared" si="41"/>
        <v>1041</v>
      </c>
      <c r="AX301" s="51"/>
      <c r="AY301">
        <v>2025</v>
      </c>
      <c r="AZ301">
        <f t="shared" si="46"/>
        <v>91</v>
      </c>
      <c r="BA301">
        <f t="shared" si="47"/>
        <v>7</v>
      </c>
      <c r="BB301" s="261">
        <f t="shared" si="48"/>
        <v>21639152.210000001</v>
      </c>
      <c r="BC301" s="261">
        <f t="shared" si="49"/>
        <v>28598768</v>
      </c>
    </row>
    <row r="302" spans="1:58" x14ac:dyDescent="0.2">
      <c r="A302" s="609"/>
      <c r="B302" s="590" t="s">
        <v>673</v>
      </c>
      <c r="C302" s="588">
        <v>70</v>
      </c>
      <c r="D302" s="273">
        <v>17715068.399999999</v>
      </c>
      <c r="E302" s="274">
        <v>166271</v>
      </c>
      <c r="F302" s="273"/>
      <c r="G302" s="588">
        <v>24</v>
      </c>
      <c r="H302" s="273">
        <v>3937582</v>
      </c>
      <c r="I302" s="588">
        <v>0</v>
      </c>
      <c r="J302" s="273">
        <v>0</v>
      </c>
      <c r="K302" s="588">
        <v>9</v>
      </c>
      <c r="L302" s="273">
        <v>1146985</v>
      </c>
      <c r="M302" s="588">
        <v>4</v>
      </c>
      <c r="N302" s="273">
        <v>403421.82</v>
      </c>
      <c r="O302" s="588"/>
      <c r="P302" s="273"/>
      <c r="Q302" s="588"/>
      <c r="R302" s="273"/>
      <c r="S302" s="588">
        <v>46</v>
      </c>
      <c r="T302" s="273">
        <v>670387.37</v>
      </c>
      <c r="U302" s="588">
        <v>5</v>
      </c>
      <c r="V302" s="273">
        <v>19980</v>
      </c>
      <c r="W302" s="588">
        <v>1</v>
      </c>
      <c r="X302" s="273">
        <v>6400</v>
      </c>
      <c r="Y302" s="274">
        <v>294</v>
      </c>
      <c r="Z302" s="273">
        <v>40075.21</v>
      </c>
      <c r="AA302" s="274">
        <v>21</v>
      </c>
      <c r="AB302" s="273">
        <v>80593.14</v>
      </c>
      <c r="AC302" s="274">
        <v>254</v>
      </c>
      <c r="AD302" s="273">
        <v>51323.11</v>
      </c>
      <c r="AE302" s="274">
        <v>309</v>
      </c>
      <c r="AF302" s="273">
        <v>40405.21</v>
      </c>
      <c r="AG302" s="588"/>
      <c r="AH302" s="273"/>
      <c r="AI302" s="588">
        <v>2</v>
      </c>
      <c r="AJ302" s="273">
        <v>0</v>
      </c>
      <c r="AK302" s="588">
        <v>4</v>
      </c>
      <c r="AL302" s="273">
        <v>20143782</v>
      </c>
      <c r="AM302" s="274">
        <v>73372</v>
      </c>
      <c r="AN302" s="588">
        <v>25</v>
      </c>
      <c r="AO302" s="273">
        <v>15368994.65</v>
      </c>
      <c r="AP302" s="274">
        <v>112529</v>
      </c>
      <c r="AQ302" s="588">
        <v>15</v>
      </c>
      <c r="AR302" s="273">
        <v>119161.32</v>
      </c>
      <c r="AS302" s="588">
        <v>7</v>
      </c>
      <c r="AT302" s="273">
        <v>481170.49</v>
      </c>
      <c r="AW302" s="51">
        <f>SUM(C302,G302,I302,K302,M302,S302,U302,W302,Y302,AA302,AC302,AE302,AG302,AI302,AK302,AN302,AQ302,AS302)</f>
        <v>1090</v>
      </c>
      <c r="AX302" s="51"/>
      <c r="AY302">
        <v>2025</v>
      </c>
      <c r="AZ302">
        <f t="shared" si="46"/>
        <v>94</v>
      </c>
      <c r="BA302">
        <f t="shared" si="47"/>
        <v>4</v>
      </c>
      <c r="BB302" s="261">
        <f t="shared" si="48"/>
        <v>21652650.399999999</v>
      </c>
      <c r="BC302" s="261">
        <f t="shared" si="49"/>
        <v>20143782</v>
      </c>
      <c r="BE302" s="84">
        <f>SUM(BB291:BB302)</f>
        <v>292636286.91999996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14072</v>
      </c>
    </row>
    <row r="303" spans="1:58" ht="12.75" customHeight="1" x14ac:dyDescent="0.2">
      <c r="A303" s="604" t="s">
        <v>660</v>
      </c>
      <c r="B303" s="280" t="s">
        <v>661</v>
      </c>
      <c r="C303" s="288">
        <v>121</v>
      </c>
      <c r="D303" s="591">
        <v>28420788.649999999</v>
      </c>
      <c r="E303" s="289">
        <v>267038</v>
      </c>
      <c r="F303" s="591"/>
      <c r="G303" s="288">
        <v>0</v>
      </c>
      <c r="H303" s="591">
        <v>0</v>
      </c>
      <c r="I303" s="288">
        <v>1</v>
      </c>
      <c r="J303" s="591">
        <v>40000</v>
      </c>
      <c r="K303" s="288">
        <v>13</v>
      </c>
      <c r="L303" s="591">
        <v>727403.26</v>
      </c>
      <c r="M303" s="288">
        <v>0</v>
      </c>
      <c r="N303" s="591">
        <v>0</v>
      </c>
      <c r="O303" s="288"/>
      <c r="P303" s="591"/>
      <c r="Q303" s="288"/>
      <c r="R303" s="591"/>
      <c r="S303" s="288">
        <v>33</v>
      </c>
      <c r="T303" s="591">
        <v>783601.5</v>
      </c>
      <c r="U303" s="288">
        <v>4</v>
      </c>
      <c r="V303" s="591">
        <v>8000</v>
      </c>
      <c r="W303" s="288">
        <v>3</v>
      </c>
      <c r="X303" s="591">
        <v>243560</v>
      </c>
      <c r="Y303" s="289">
        <v>307</v>
      </c>
      <c r="Z303" s="591">
        <v>45242.98</v>
      </c>
      <c r="AA303" s="289">
        <v>30</v>
      </c>
      <c r="AB303" s="591">
        <v>52980</v>
      </c>
      <c r="AC303" s="289">
        <v>262</v>
      </c>
      <c r="AD303" s="591">
        <v>79960</v>
      </c>
      <c r="AE303" s="289">
        <v>364</v>
      </c>
      <c r="AF303" s="591">
        <v>65545.570000000007</v>
      </c>
      <c r="AG303" s="288"/>
      <c r="AH303" s="591"/>
      <c r="AI303" s="288">
        <v>0</v>
      </c>
      <c r="AJ303" s="591">
        <v>0</v>
      </c>
      <c r="AK303" s="288">
        <v>2</v>
      </c>
      <c r="AL303" s="591">
        <v>8162226</v>
      </c>
      <c r="AM303" s="289">
        <v>124343</v>
      </c>
      <c r="AN303" s="288">
        <v>13</v>
      </c>
      <c r="AO303" s="591">
        <v>10208444</v>
      </c>
      <c r="AP303" s="289">
        <v>100670</v>
      </c>
      <c r="AQ303" s="288">
        <v>17</v>
      </c>
      <c r="AR303" s="591">
        <v>366123.86</v>
      </c>
      <c r="AS303" s="288">
        <v>6</v>
      </c>
      <c r="AT303" s="591">
        <v>660617</v>
      </c>
      <c r="AU303" s="91"/>
      <c r="AV303" s="5"/>
      <c r="AW303" s="51">
        <f t="shared" ref="AW303:AW304" si="50">SUM(C303,G303,I303,K303,M303,S303,U303,W303,Y303,AA303,AC303,AE303,AG303,AI303,AK303,AN303,AQ303,AS303)</f>
        <v>1176</v>
      </c>
      <c r="AX303" s="51"/>
      <c r="AY303">
        <v>2025</v>
      </c>
      <c r="AZ303">
        <f t="shared" si="46"/>
        <v>121</v>
      </c>
      <c r="BA303">
        <f t="shared" si="47"/>
        <v>2</v>
      </c>
      <c r="BB303" s="261">
        <f t="shared" si="48"/>
        <v>28420788.649999999</v>
      </c>
      <c r="BC303" s="261">
        <f t="shared" si="49"/>
        <v>8162226</v>
      </c>
    </row>
    <row r="304" spans="1:58" x14ac:dyDescent="0.2">
      <c r="A304" s="605"/>
      <c r="B304" s="280" t="s">
        <v>674</v>
      </c>
      <c r="C304" s="288">
        <v>97</v>
      </c>
      <c r="D304" s="591">
        <v>20951386.359999999</v>
      </c>
      <c r="E304" s="289">
        <v>198568</v>
      </c>
      <c r="F304" s="591"/>
      <c r="G304" s="288">
        <v>0</v>
      </c>
      <c r="H304" s="591">
        <v>0</v>
      </c>
      <c r="I304" s="288">
        <v>0</v>
      </c>
      <c r="J304" s="591">
        <v>0</v>
      </c>
      <c r="K304" s="288">
        <v>11</v>
      </c>
      <c r="L304" s="591">
        <v>613801.43999999994</v>
      </c>
      <c r="M304" s="288">
        <v>0</v>
      </c>
      <c r="N304" s="591">
        <v>0</v>
      </c>
      <c r="O304" s="288"/>
      <c r="P304" s="591"/>
      <c r="Q304" s="288"/>
      <c r="R304" s="591"/>
      <c r="S304" s="288">
        <v>22</v>
      </c>
      <c r="T304" s="591">
        <v>576940</v>
      </c>
      <c r="U304" s="288">
        <v>3</v>
      </c>
      <c r="V304" s="591">
        <v>73000</v>
      </c>
      <c r="W304" s="288">
        <v>1</v>
      </c>
      <c r="X304" s="591">
        <v>4224</v>
      </c>
      <c r="Y304" s="289">
        <v>276</v>
      </c>
      <c r="Z304" s="591">
        <v>36433.01</v>
      </c>
      <c r="AA304" s="289">
        <v>21</v>
      </c>
      <c r="AB304" s="591">
        <v>32994.980000000003</v>
      </c>
      <c r="AC304" s="289">
        <v>229</v>
      </c>
      <c r="AD304" s="591">
        <v>56957.69</v>
      </c>
      <c r="AE304" s="289">
        <v>344</v>
      </c>
      <c r="AF304" s="591">
        <v>41027.96</v>
      </c>
      <c r="AG304" s="288"/>
      <c r="AH304" s="591"/>
      <c r="AI304" s="288">
        <v>0</v>
      </c>
      <c r="AJ304" s="591">
        <v>0</v>
      </c>
      <c r="AK304" s="288">
        <v>7</v>
      </c>
      <c r="AL304" s="591">
        <v>14977480</v>
      </c>
      <c r="AM304" s="289">
        <v>478313</v>
      </c>
      <c r="AN304" s="288">
        <v>18</v>
      </c>
      <c r="AO304" s="591">
        <v>5325572.63</v>
      </c>
      <c r="AP304" s="289">
        <v>478313</v>
      </c>
      <c r="AQ304" s="288">
        <v>10</v>
      </c>
      <c r="AR304" s="591">
        <v>95449</v>
      </c>
      <c r="AS304" s="288">
        <v>2</v>
      </c>
      <c r="AT304" s="591">
        <v>88146</v>
      </c>
      <c r="AU304" s="405"/>
      <c r="AV304" s="5"/>
      <c r="AW304" s="51">
        <f t="shared" si="50"/>
        <v>1041</v>
      </c>
      <c r="AX304" s="51"/>
      <c r="AY304">
        <v>2025</v>
      </c>
      <c r="AZ304" s="72">
        <f t="shared" si="46"/>
        <v>97</v>
      </c>
      <c r="BA304">
        <f t="shared" si="47"/>
        <v>7</v>
      </c>
      <c r="BB304" s="261">
        <f t="shared" si="48"/>
        <v>20951386.359999999</v>
      </c>
      <c r="BC304" s="261">
        <f t="shared" si="49"/>
        <v>14977480</v>
      </c>
    </row>
    <row r="305" spans="1:58" x14ac:dyDescent="0.2">
      <c r="A305" s="605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ref="AW305:AW326" si="51">SUM(C305,G305,I305,K305,M305,S305,U305,W305,Y305,AA305,AC305,AE305,AG305,AI305,AK305,AN305,AQ305,AS305)</f>
        <v>0</v>
      </c>
      <c r="AX305" s="51"/>
      <c r="AY305">
        <v>2025</v>
      </c>
      <c r="AZ305">
        <f t="shared" ref="AZ305:AZ326" si="52">SUM(C305,G305)</f>
        <v>0</v>
      </c>
      <c r="BA305">
        <f t="shared" ref="BA305:BA326" si="53">SUM(AK305)</f>
        <v>0</v>
      </c>
      <c r="BB305" s="261">
        <f t="shared" ref="BB305:BB326" si="54">SUM(D305,H305)</f>
        <v>0</v>
      </c>
      <c r="BC305" s="261">
        <f t="shared" ref="BC305:BC326" si="55">SUM(AL305)</f>
        <v>0</v>
      </c>
    </row>
    <row r="306" spans="1:58" x14ac:dyDescent="0.2">
      <c r="A306" s="605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1"/>
        <v>0</v>
      </c>
      <c r="AX306" s="51"/>
      <c r="AY306">
        <v>2025</v>
      </c>
      <c r="AZ306">
        <f t="shared" si="52"/>
        <v>0</v>
      </c>
      <c r="BA306">
        <f t="shared" si="53"/>
        <v>0</v>
      </c>
      <c r="BB306" s="261">
        <f t="shared" si="54"/>
        <v>0</v>
      </c>
      <c r="BC306" s="261">
        <f t="shared" si="55"/>
        <v>0</v>
      </c>
    </row>
    <row r="307" spans="1:58" x14ac:dyDescent="0.2">
      <c r="A307" s="605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1"/>
        <v>0</v>
      </c>
      <c r="AX307" s="51"/>
      <c r="AY307">
        <v>2025</v>
      </c>
      <c r="AZ307">
        <f t="shared" si="52"/>
        <v>0</v>
      </c>
      <c r="BA307">
        <f t="shared" si="53"/>
        <v>0</v>
      </c>
      <c r="BB307" s="261">
        <f t="shared" si="54"/>
        <v>0</v>
      </c>
      <c r="BC307" s="261">
        <f t="shared" si="55"/>
        <v>0</v>
      </c>
    </row>
    <row r="308" spans="1:58" x14ac:dyDescent="0.2">
      <c r="A308" s="605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1"/>
        <v>0</v>
      </c>
      <c r="AX308" s="51"/>
      <c r="AY308">
        <v>2025</v>
      </c>
      <c r="AZ308">
        <f t="shared" si="52"/>
        <v>0</v>
      </c>
      <c r="BA308">
        <f t="shared" si="53"/>
        <v>0</v>
      </c>
      <c r="BB308" s="261">
        <f t="shared" si="54"/>
        <v>0</v>
      </c>
      <c r="BC308" s="261">
        <f t="shared" si="55"/>
        <v>0</v>
      </c>
    </row>
    <row r="309" spans="1:58" x14ac:dyDescent="0.2">
      <c r="A309" s="605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1"/>
        <v>0</v>
      </c>
      <c r="AX309" s="51"/>
      <c r="AY309">
        <v>2025</v>
      </c>
      <c r="AZ309">
        <f t="shared" si="52"/>
        <v>0</v>
      </c>
      <c r="BA309">
        <f t="shared" si="53"/>
        <v>0</v>
      </c>
      <c r="BB309" s="261">
        <f t="shared" si="54"/>
        <v>0</v>
      </c>
      <c r="BC309" s="261">
        <f t="shared" si="55"/>
        <v>0</v>
      </c>
    </row>
    <row r="310" spans="1:58" x14ac:dyDescent="0.2">
      <c r="A310" s="605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1"/>
        <v>0</v>
      </c>
      <c r="AX310" s="51"/>
      <c r="AY310">
        <v>2025</v>
      </c>
      <c r="AZ310">
        <f t="shared" si="52"/>
        <v>0</v>
      </c>
      <c r="BA310">
        <f t="shared" si="53"/>
        <v>0</v>
      </c>
      <c r="BB310" s="261">
        <f t="shared" si="54"/>
        <v>0</v>
      </c>
      <c r="BC310" s="261">
        <f t="shared" si="55"/>
        <v>0</v>
      </c>
    </row>
    <row r="311" spans="1:58" x14ac:dyDescent="0.2">
      <c r="A311" s="605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1"/>
        <v>0</v>
      </c>
      <c r="AX311" s="51"/>
      <c r="AY311">
        <v>2025</v>
      </c>
      <c r="AZ311">
        <f t="shared" si="52"/>
        <v>0</v>
      </c>
      <c r="BA311">
        <f t="shared" si="53"/>
        <v>0</v>
      </c>
      <c r="BB311" s="261">
        <f t="shared" si="54"/>
        <v>0</v>
      </c>
      <c r="BC311" s="261">
        <f t="shared" si="55"/>
        <v>0</v>
      </c>
    </row>
    <row r="312" spans="1:58" x14ac:dyDescent="0.2">
      <c r="A312" s="605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1"/>
        <v>0</v>
      </c>
      <c r="AX312" s="51"/>
      <c r="AY312">
        <v>2025</v>
      </c>
      <c r="AZ312">
        <f t="shared" si="52"/>
        <v>0</v>
      </c>
      <c r="BA312">
        <f t="shared" si="53"/>
        <v>0</v>
      </c>
      <c r="BB312" s="261">
        <f t="shared" si="54"/>
        <v>0</v>
      </c>
      <c r="BC312" s="261">
        <f t="shared" si="55"/>
        <v>0</v>
      </c>
    </row>
    <row r="313" spans="1:58" x14ac:dyDescent="0.2">
      <c r="A313" s="605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1"/>
        <v>0</v>
      </c>
      <c r="AX313" s="51"/>
      <c r="AY313">
        <v>2025</v>
      </c>
      <c r="AZ313">
        <f t="shared" si="52"/>
        <v>0</v>
      </c>
      <c r="BA313">
        <f t="shared" si="53"/>
        <v>0</v>
      </c>
      <c r="BB313" s="261">
        <f t="shared" si="54"/>
        <v>0</v>
      </c>
      <c r="BC313" s="261">
        <f t="shared" si="55"/>
        <v>0</v>
      </c>
    </row>
    <row r="314" spans="1:58" x14ac:dyDescent="0.2">
      <c r="A314" s="606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1"/>
        <v>0</v>
      </c>
      <c r="AX314" s="51"/>
      <c r="AY314">
        <v>2025</v>
      </c>
      <c r="AZ314">
        <f t="shared" si="52"/>
        <v>0</v>
      </c>
      <c r="BA314">
        <f t="shared" si="53"/>
        <v>0</v>
      </c>
      <c r="BB314" s="261">
        <f t="shared" si="54"/>
        <v>0</v>
      </c>
      <c r="BC314" s="261">
        <f t="shared" si="55"/>
        <v>0</v>
      </c>
      <c r="BE314" s="84">
        <f>SUM(BB303:BB314)</f>
        <v>49372175.009999998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2224</v>
      </c>
    </row>
    <row r="315" spans="1:58" ht="12.75" customHeight="1" x14ac:dyDescent="0.2">
      <c r="A315" s="604" t="s">
        <v>687</v>
      </c>
      <c r="B315" s="280" t="s">
        <v>688</v>
      </c>
      <c r="C315" s="288"/>
      <c r="D315" s="591"/>
      <c r="E315" s="289"/>
      <c r="F315" s="591"/>
      <c r="G315" s="288"/>
      <c r="H315" s="591"/>
      <c r="I315" s="288"/>
      <c r="J315" s="591"/>
      <c r="K315" s="288"/>
      <c r="L315" s="591"/>
      <c r="M315" s="288"/>
      <c r="N315" s="591"/>
      <c r="O315" s="288"/>
      <c r="P315" s="591"/>
      <c r="Q315" s="288"/>
      <c r="R315" s="591"/>
      <c r="S315" s="288"/>
      <c r="T315" s="591"/>
      <c r="U315" s="288"/>
      <c r="V315" s="591"/>
      <c r="W315" s="288"/>
      <c r="X315" s="591"/>
      <c r="Y315" s="289"/>
      <c r="Z315" s="591"/>
      <c r="AA315" s="289"/>
      <c r="AB315" s="591"/>
      <c r="AC315" s="289"/>
      <c r="AD315" s="591"/>
      <c r="AE315" s="289"/>
      <c r="AF315" s="591"/>
      <c r="AG315" s="288"/>
      <c r="AH315" s="591"/>
      <c r="AI315" s="288"/>
      <c r="AJ315" s="591"/>
      <c r="AK315" s="288"/>
      <c r="AL315" s="591"/>
      <c r="AM315" s="289"/>
      <c r="AN315" s="288"/>
      <c r="AO315" s="591"/>
      <c r="AP315" s="289"/>
      <c r="AQ315" s="288"/>
      <c r="AR315" s="591"/>
      <c r="AS315" s="288"/>
      <c r="AT315" s="591"/>
      <c r="AU315" s="91"/>
      <c r="AV315" s="5"/>
      <c r="AW315" s="51">
        <f t="shared" si="51"/>
        <v>0</v>
      </c>
      <c r="AX315" s="51"/>
      <c r="AY315">
        <v>2025</v>
      </c>
      <c r="AZ315">
        <f t="shared" si="52"/>
        <v>0</v>
      </c>
      <c r="BA315">
        <f t="shared" si="53"/>
        <v>0</v>
      </c>
      <c r="BB315" s="261">
        <f t="shared" si="54"/>
        <v>0</v>
      </c>
      <c r="BC315" s="261">
        <f t="shared" si="55"/>
        <v>0</v>
      </c>
    </row>
    <row r="316" spans="1:58" x14ac:dyDescent="0.2">
      <c r="A316" s="605"/>
      <c r="B316" s="280" t="s">
        <v>689</v>
      </c>
      <c r="C316" s="288"/>
      <c r="D316" s="591"/>
      <c r="E316" s="289"/>
      <c r="F316" s="591"/>
      <c r="G316" s="288"/>
      <c r="H316" s="591"/>
      <c r="I316" s="288"/>
      <c r="J316" s="591"/>
      <c r="K316" s="288"/>
      <c r="L316" s="591"/>
      <c r="M316" s="288"/>
      <c r="N316" s="591"/>
      <c r="O316" s="288"/>
      <c r="P316" s="591"/>
      <c r="Q316" s="288"/>
      <c r="R316" s="591"/>
      <c r="S316" s="288"/>
      <c r="T316" s="591"/>
      <c r="U316" s="288"/>
      <c r="V316" s="591"/>
      <c r="W316" s="288"/>
      <c r="X316" s="591"/>
      <c r="Y316" s="289"/>
      <c r="Z316" s="591"/>
      <c r="AA316" s="289"/>
      <c r="AB316" s="591"/>
      <c r="AC316" s="289"/>
      <c r="AD316" s="591"/>
      <c r="AE316" s="289"/>
      <c r="AF316" s="591"/>
      <c r="AG316" s="288"/>
      <c r="AH316" s="591"/>
      <c r="AI316" s="288"/>
      <c r="AJ316" s="591"/>
      <c r="AK316" s="288"/>
      <c r="AL316" s="591"/>
      <c r="AM316" s="289"/>
      <c r="AN316" s="288"/>
      <c r="AO316" s="591"/>
      <c r="AP316" s="289"/>
      <c r="AQ316" s="288"/>
      <c r="AR316" s="591"/>
      <c r="AS316" s="288"/>
      <c r="AT316" s="591"/>
      <c r="AU316" s="405"/>
      <c r="AV316" s="5"/>
      <c r="AW316" s="51">
        <f t="shared" si="51"/>
        <v>0</v>
      </c>
      <c r="AX316" s="51"/>
      <c r="AY316">
        <v>2025</v>
      </c>
      <c r="AZ316" s="72">
        <f t="shared" si="52"/>
        <v>0</v>
      </c>
      <c r="BA316">
        <f t="shared" si="53"/>
        <v>0</v>
      </c>
      <c r="BB316" s="261">
        <f t="shared" si="54"/>
        <v>0</v>
      </c>
      <c r="BC316" s="261">
        <f t="shared" si="55"/>
        <v>0</v>
      </c>
    </row>
    <row r="317" spans="1:58" x14ac:dyDescent="0.2">
      <c r="A317" s="605"/>
      <c r="B317" s="280" t="s">
        <v>690</v>
      </c>
      <c r="C317" s="288"/>
      <c r="D317" s="591"/>
      <c r="E317" s="289"/>
      <c r="F317" s="591"/>
      <c r="G317" s="288"/>
      <c r="H317" s="591"/>
      <c r="I317" s="288"/>
      <c r="J317" s="591"/>
      <c r="K317" s="288"/>
      <c r="L317" s="591"/>
      <c r="M317" s="288"/>
      <c r="N317" s="591"/>
      <c r="O317" s="288"/>
      <c r="P317" s="591"/>
      <c r="Q317" s="288"/>
      <c r="R317" s="591"/>
      <c r="S317" s="288"/>
      <c r="T317" s="591"/>
      <c r="U317" s="288"/>
      <c r="V317" s="591"/>
      <c r="W317" s="288"/>
      <c r="X317" s="591"/>
      <c r="Y317" s="289"/>
      <c r="Z317" s="591"/>
      <c r="AA317" s="289"/>
      <c r="AB317" s="591"/>
      <c r="AC317" s="289"/>
      <c r="AD317" s="591"/>
      <c r="AE317" s="289"/>
      <c r="AF317" s="591"/>
      <c r="AG317" s="288"/>
      <c r="AH317" s="591"/>
      <c r="AI317" s="288"/>
      <c r="AJ317" s="591"/>
      <c r="AK317" s="288"/>
      <c r="AL317" s="591"/>
      <c r="AM317" s="289"/>
      <c r="AN317" s="288"/>
      <c r="AO317" s="591"/>
      <c r="AP317" s="289"/>
      <c r="AQ317" s="288"/>
      <c r="AR317" s="578"/>
      <c r="AS317" s="288"/>
      <c r="AT317" s="591"/>
      <c r="AU317" s="12"/>
      <c r="AV317" s="5"/>
      <c r="AW317" s="51">
        <f t="shared" si="51"/>
        <v>0</v>
      </c>
      <c r="AX317" s="51"/>
      <c r="AY317">
        <v>2025</v>
      </c>
      <c r="AZ317">
        <f t="shared" si="52"/>
        <v>0</v>
      </c>
      <c r="BA317">
        <f t="shared" si="53"/>
        <v>0</v>
      </c>
      <c r="BB317" s="261">
        <f t="shared" si="54"/>
        <v>0</v>
      </c>
      <c r="BC317" s="261">
        <f t="shared" si="55"/>
        <v>0</v>
      </c>
    </row>
    <row r="318" spans="1:58" x14ac:dyDescent="0.2">
      <c r="A318" s="605"/>
      <c r="B318" s="280" t="s">
        <v>691</v>
      </c>
      <c r="C318" s="288"/>
      <c r="D318" s="591"/>
      <c r="E318" s="289"/>
      <c r="F318" s="591"/>
      <c r="G318" s="288"/>
      <c r="H318" s="591"/>
      <c r="I318" s="288"/>
      <c r="J318" s="591"/>
      <c r="K318" s="288"/>
      <c r="L318" s="591"/>
      <c r="M318" s="288"/>
      <c r="N318" s="578"/>
      <c r="O318" s="288"/>
      <c r="P318" s="591"/>
      <c r="Q318" s="288"/>
      <c r="R318" s="591"/>
      <c r="S318" s="288"/>
      <c r="T318" s="591"/>
      <c r="U318" s="288"/>
      <c r="V318" s="591"/>
      <c r="W318" s="288"/>
      <c r="X318" s="591"/>
      <c r="Y318" s="289"/>
      <c r="Z318" s="591"/>
      <c r="AA318" s="289"/>
      <c r="AB318" s="591"/>
      <c r="AC318" s="289"/>
      <c r="AD318" s="591"/>
      <c r="AE318" s="289"/>
      <c r="AF318" s="591"/>
      <c r="AG318" s="288"/>
      <c r="AH318" s="591"/>
      <c r="AI318" s="288"/>
      <c r="AJ318" s="591"/>
      <c r="AK318" s="288"/>
      <c r="AL318" s="591"/>
      <c r="AM318" s="289"/>
      <c r="AN318" s="288"/>
      <c r="AO318" s="591"/>
      <c r="AP318" s="289"/>
      <c r="AQ318" s="288"/>
      <c r="AR318" s="591"/>
      <c r="AS318" s="288"/>
      <c r="AT318" s="591"/>
      <c r="AU318" s="12"/>
      <c r="AV318" s="5"/>
      <c r="AW318" s="51">
        <f t="shared" si="51"/>
        <v>0</v>
      </c>
      <c r="AX318" s="51"/>
      <c r="AY318">
        <v>2025</v>
      </c>
      <c r="AZ318">
        <f t="shared" si="52"/>
        <v>0</v>
      </c>
      <c r="BA318">
        <f t="shared" si="53"/>
        <v>0</v>
      </c>
      <c r="BB318" s="261">
        <f t="shared" si="54"/>
        <v>0</v>
      </c>
      <c r="BC318" s="261">
        <f t="shared" si="55"/>
        <v>0</v>
      </c>
    </row>
    <row r="319" spans="1:58" x14ac:dyDescent="0.2">
      <c r="A319" s="605"/>
      <c r="B319" s="280" t="s">
        <v>692</v>
      </c>
      <c r="C319" s="288"/>
      <c r="D319" s="591"/>
      <c r="E319" s="289"/>
      <c r="F319" s="591"/>
      <c r="G319" s="288"/>
      <c r="H319" s="591"/>
      <c r="I319" s="288"/>
      <c r="J319" s="591"/>
      <c r="K319" s="288"/>
      <c r="L319" s="591"/>
      <c r="M319" s="288"/>
      <c r="N319" s="591"/>
      <c r="O319" s="288"/>
      <c r="P319" s="591"/>
      <c r="Q319" s="288"/>
      <c r="R319" s="591"/>
      <c r="S319" s="288"/>
      <c r="T319" s="591"/>
      <c r="U319" s="288"/>
      <c r="V319" s="591"/>
      <c r="W319" s="288"/>
      <c r="X319" s="591"/>
      <c r="Y319" s="289"/>
      <c r="Z319" s="591"/>
      <c r="AA319" s="289"/>
      <c r="AB319" s="591"/>
      <c r="AC319" s="289"/>
      <c r="AD319" s="591"/>
      <c r="AE319" s="289"/>
      <c r="AF319" s="591"/>
      <c r="AG319" s="288"/>
      <c r="AH319" s="591"/>
      <c r="AI319" s="288"/>
      <c r="AJ319" s="591"/>
      <c r="AK319" s="288"/>
      <c r="AL319" s="591"/>
      <c r="AM319" s="289"/>
      <c r="AN319" s="288"/>
      <c r="AO319" s="591"/>
      <c r="AP319" s="289"/>
      <c r="AQ319" s="288"/>
      <c r="AR319" s="591"/>
      <c r="AS319" s="288"/>
      <c r="AT319" s="591"/>
      <c r="AW319" s="51">
        <f t="shared" si="51"/>
        <v>0</v>
      </c>
      <c r="AX319" s="51"/>
      <c r="AY319">
        <v>2025</v>
      </c>
      <c r="AZ319">
        <f t="shared" si="52"/>
        <v>0</v>
      </c>
      <c r="BA319">
        <f t="shared" si="53"/>
        <v>0</v>
      </c>
      <c r="BB319" s="261">
        <f t="shared" si="54"/>
        <v>0</v>
      </c>
      <c r="BC319" s="261">
        <f t="shared" si="55"/>
        <v>0</v>
      </c>
    </row>
    <row r="320" spans="1:58" x14ac:dyDescent="0.2">
      <c r="A320" s="605"/>
      <c r="B320" s="280" t="s">
        <v>693</v>
      </c>
      <c r="C320" s="544"/>
      <c r="D320" s="578"/>
      <c r="E320" s="545"/>
      <c r="F320" s="578"/>
      <c r="G320" s="544"/>
      <c r="H320" s="578"/>
      <c r="I320" s="544"/>
      <c r="J320" s="578"/>
      <c r="K320" s="544"/>
      <c r="L320" s="578"/>
      <c r="M320" s="544"/>
      <c r="N320" s="578"/>
      <c r="O320" s="544"/>
      <c r="P320" s="578"/>
      <c r="Q320" s="544"/>
      <c r="R320" s="578"/>
      <c r="S320" s="544"/>
      <c r="T320" s="578"/>
      <c r="U320" s="544"/>
      <c r="V320" s="578"/>
      <c r="W320" s="544"/>
      <c r="X320" s="578"/>
      <c r="Y320" s="545"/>
      <c r="Z320" s="578"/>
      <c r="AA320" s="545"/>
      <c r="AB320" s="578"/>
      <c r="AC320" s="545"/>
      <c r="AD320" s="578"/>
      <c r="AE320" s="545"/>
      <c r="AF320" s="578"/>
      <c r="AG320" s="544"/>
      <c r="AH320" s="578"/>
      <c r="AI320" s="544"/>
      <c r="AJ320" s="578"/>
      <c r="AK320" s="544"/>
      <c r="AL320" s="578"/>
      <c r="AM320" s="545"/>
      <c r="AN320" s="544"/>
      <c r="AO320" s="578"/>
      <c r="AP320" s="545"/>
      <c r="AQ320" s="544"/>
      <c r="AR320" s="578"/>
      <c r="AS320" s="544"/>
      <c r="AT320" s="578"/>
      <c r="AW320" s="51">
        <f t="shared" si="51"/>
        <v>0</v>
      </c>
      <c r="AX320" s="51"/>
      <c r="AY320">
        <v>2025</v>
      </c>
      <c r="AZ320">
        <f t="shared" si="52"/>
        <v>0</v>
      </c>
      <c r="BA320">
        <f t="shared" si="53"/>
        <v>0</v>
      </c>
      <c r="BB320" s="261">
        <f t="shared" si="54"/>
        <v>0</v>
      </c>
      <c r="BC320" s="261">
        <f t="shared" si="55"/>
        <v>0</v>
      </c>
    </row>
    <row r="321" spans="1:58" x14ac:dyDescent="0.2">
      <c r="A321" s="605"/>
      <c r="B321" s="280" t="s">
        <v>694</v>
      </c>
      <c r="C321" s="544"/>
      <c r="D321" s="578"/>
      <c r="E321" s="545"/>
      <c r="F321" s="578"/>
      <c r="G321" s="544"/>
      <c r="H321" s="578"/>
      <c r="I321" s="544"/>
      <c r="J321" s="578"/>
      <c r="K321" s="544"/>
      <c r="L321" s="578"/>
      <c r="M321" s="544"/>
      <c r="N321" s="578"/>
      <c r="O321" s="544"/>
      <c r="P321" s="578"/>
      <c r="Q321" s="544"/>
      <c r="R321" s="578"/>
      <c r="S321" s="544"/>
      <c r="T321" s="578"/>
      <c r="U321" s="544"/>
      <c r="V321" s="578"/>
      <c r="W321" s="544"/>
      <c r="X321" s="578"/>
      <c r="Y321" s="545"/>
      <c r="Z321" s="578"/>
      <c r="AA321" s="545"/>
      <c r="AB321" s="578"/>
      <c r="AC321" s="545"/>
      <c r="AD321" s="578"/>
      <c r="AE321" s="545"/>
      <c r="AF321" s="578"/>
      <c r="AG321" s="544"/>
      <c r="AH321" s="578"/>
      <c r="AI321" s="544"/>
      <c r="AJ321" s="578"/>
      <c r="AK321" s="544"/>
      <c r="AL321" s="578"/>
      <c r="AM321" s="545"/>
      <c r="AN321" s="544"/>
      <c r="AO321" s="578"/>
      <c r="AP321" s="545"/>
      <c r="AQ321" s="544"/>
      <c r="AR321" s="578"/>
      <c r="AS321" s="544"/>
      <c r="AT321" s="578"/>
      <c r="AW321" s="51">
        <f t="shared" si="51"/>
        <v>0</v>
      </c>
      <c r="AX321" s="51"/>
      <c r="AY321">
        <v>2025</v>
      </c>
      <c r="AZ321">
        <f t="shared" si="52"/>
        <v>0</v>
      </c>
      <c r="BA321">
        <f t="shared" si="53"/>
        <v>0</v>
      </c>
      <c r="BB321" s="261">
        <f t="shared" si="54"/>
        <v>0</v>
      </c>
      <c r="BC321" s="261">
        <f t="shared" si="55"/>
        <v>0</v>
      </c>
    </row>
    <row r="322" spans="1:58" x14ac:dyDescent="0.2">
      <c r="A322" s="605"/>
      <c r="B322" s="280" t="s">
        <v>695</v>
      </c>
      <c r="C322" s="544"/>
      <c r="D322" s="578"/>
      <c r="E322" s="545"/>
      <c r="F322" s="578"/>
      <c r="G322" s="544"/>
      <c r="H322" s="578"/>
      <c r="I322" s="544"/>
      <c r="J322" s="578"/>
      <c r="K322" s="544"/>
      <c r="L322" s="578"/>
      <c r="M322" s="544"/>
      <c r="N322" s="578"/>
      <c r="O322" s="544"/>
      <c r="P322" s="578"/>
      <c r="Q322" s="544"/>
      <c r="R322" s="578"/>
      <c r="S322" s="544"/>
      <c r="T322" s="578"/>
      <c r="U322" s="544"/>
      <c r="V322" s="578"/>
      <c r="W322" s="544"/>
      <c r="X322" s="578"/>
      <c r="Y322" s="545"/>
      <c r="Z322" s="578"/>
      <c r="AA322" s="545"/>
      <c r="AB322" s="578"/>
      <c r="AC322" s="545"/>
      <c r="AD322" s="578"/>
      <c r="AE322" s="545"/>
      <c r="AF322" s="578"/>
      <c r="AG322" s="544"/>
      <c r="AH322" s="578"/>
      <c r="AI322" s="544"/>
      <c r="AJ322" s="578"/>
      <c r="AK322" s="544"/>
      <c r="AL322" s="578"/>
      <c r="AM322" s="545"/>
      <c r="AN322" s="544"/>
      <c r="AO322" s="578"/>
      <c r="AP322" s="545"/>
      <c r="AQ322" s="544"/>
      <c r="AR322" s="578"/>
      <c r="AS322" s="544"/>
      <c r="AT322" s="578"/>
      <c r="AW322" s="51">
        <f t="shared" si="51"/>
        <v>0</v>
      </c>
      <c r="AX322" s="51"/>
      <c r="AY322">
        <v>2025</v>
      </c>
      <c r="AZ322">
        <f t="shared" si="52"/>
        <v>0</v>
      </c>
      <c r="BA322">
        <f t="shared" si="53"/>
        <v>0</v>
      </c>
      <c r="BB322" s="261">
        <f t="shared" si="54"/>
        <v>0</v>
      </c>
      <c r="BC322" s="261">
        <f t="shared" si="55"/>
        <v>0</v>
      </c>
    </row>
    <row r="323" spans="1:58" x14ac:dyDescent="0.2">
      <c r="A323" s="605"/>
      <c r="B323" s="280" t="s">
        <v>696</v>
      </c>
      <c r="C323" s="288"/>
      <c r="D323" s="591"/>
      <c r="E323" s="289"/>
      <c r="F323" s="591"/>
      <c r="G323" s="288"/>
      <c r="H323" s="591"/>
      <c r="I323" s="288"/>
      <c r="J323" s="591"/>
      <c r="K323" s="288"/>
      <c r="L323" s="591"/>
      <c r="M323" s="288"/>
      <c r="N323" s="591"/>
      <c r="O323" s="288"/>
      <c r="P323" s="591"/>
      <c r="Q323" s="288"/>
      <c r="R323" s="591"/>
      <c r="S323" s="288"/>
      <c r="T323" s="591"/>
      <c r="U323" s="288"/>
      <c r="V323" s="591"/>
      <c r="W323" s="288"/>
      <c r="X323" s="591"/>
      <c r="Y323" s="289"/>
      <c r="Z323" s="591"/>
      <c r="AA323" s="289"/>
      <c r="AB323" s="591"/>
      <c r="AC323" s="289"/>
      <c r="AD323" s="591"/>
      <c r="AE323" s="289"/>
      <c r="AF323" s="591"/>
      <c r="AG323" s="288"/>
      <c r="AH323" s="591"/>
      <c r="AI323" s="288"/>
      <c r="AJ323" s="591"/>
      <c r="AK323" s="288"/>
      <c r="AL323" s="591"/>
      <c r="AM323" s="289"/>
      <c r="AN323" s="288"/>
      <c r="AO323" s="591"/>
      <c r="AP323" s="289"/>
      <c r="AQ323" s="288"/>
      <c r="AR323" s="591"/>
      <c r="AS323" s="288"/>
      <c r="AT323" s="591"/>
      <c r="AW323" s="51">
        <f t="shared" si="51"/>
        <v>0</v>
      </c>
      <c r="AX323" s="51"/>
      <c r="AY323">
        <v>2025</v>
      </c>
      <c r="AZ323">
        <f t="shared" si="52"/>
        <v>0</v>
      </c>
      <c r="BA323">
        <f t="shared" si="53"/>
        <v>0</v>
      </c>
      <c r="BB323" s="261">
        <f t="shared" si="54"/>
        <v>0</v>
      </c>
      <c r="BC323" s="261">
        <f t="shared" si="55"/>
        <v>0</v>
      </c>
    </row>
    <row r="324" spans="1:58" x14ac:dyDescent="0.2">
      <c r="A324" s="605"/>
      <c r="B324" s="280" t="s">
        <v>697</v>
      </c>
      <c r="C324" s="288"/>
      <c r="D324" s="591"/>
      <c r="E324" s="289"/>
      <c r="F324" s="591"/>
      <c r="G324" s="288"/>
      <c r="H324" s="591"/>
      <c r="I324" s="288"/>
      <c r="J324" s="591"/>
      <c r="K324" s="288"/>
      <c r="L324" s="591"/>
      <c r="M324" s="288"/>
      <c r="N324" s="591"/>
      <c r="O324" s="288"/>
      <c r="P324" s="591"/>
      <c r="Q324" s="288"/>
      <c r="R324" s="591"/>
      <c r="S324" s="288"/>
      <c r="T324" s="591"/>
      <c r="U324" s="288"/>
      <c r="V324" s="591"/>
      <c r="W324" s="288"/>
      <c r="X324" s="591"/>
      <c r="Y324" s="289"/>
      <c r="Z324" s="591"/>
      <c r="AA324" s="289"/>
      <c r="AB324" s="591"/>
      <c r="AC324" s="289"/>
      <c r="AD324" s="591"/>
      <c r="AE324" s="289"/>
      <c r="AF324" s="591"/>
      <c r="AG324" s="288"/>
      <c r="AH324" s="591"/>
      <c r="AI324" s="288"/>
      <c r="AJ324" s="591"/>
      <c r="AK324" s="288"/>
      <c r="AL324" s="591"/>
      <c r="AM324" s="289"/>
      <c r="AN324" s="288"/>
      <c r="AO324" s="591"/>
      <c r="AP324" s="289"/>
      <c r="AQ324" s="288"/>
      <c r="AR324" s="591"/>
      <c r="AS324" s="288"/>
      <c r="AT324" s="591"/>
      <c r="AW324" s="51">
        <f t="shared" si="51"/>
        <v>0</v>
      </c>
      <c r="AX324" s="51"/>
      <c r="AY324">
        <v>2025</v>
      </c>
      <c r="AZ324">
        <f t="shared" si="52"/>
        <v>0</v>
      </c>
      <c r="BA324">
        <f t="shared" si="53"/>
        <v>0</v>
      </c>
      <c r="BB324" s="261">
        <f t="shared" si="54"/>
        <v>0</v>
      </c>
      <c r="BC324" s="261">
        <f t="shared" si="55"/>
        <v>0</v>
      </c>
    </row>
    <row r="325" spans="1:58" x14ac:dyDescent="0.2">
      <c r="A325" s="605"/>
      <c r="B325" s="280" t="s">
        <v>698</v>
      </c>
      <c r="C325" s="288"/>
      <c r="D325" s="591"/>
      <c r="E325" s="289"/>
      <c r="F325" s="591"/>
      <c r="G325" s="288"/>
      <c r="H325" s="591"/>
      <c r="I325" s="288"/>
      <c r="J325" s="591"/>
      <c r="K325" s="288"/>
      <c r="L325" s="591"/>
      <c r="M325" s="288"/>
      <c r="N325" s="591"/>
      <c r="O325" s="288"/>
      <c r="P325" s="591"/>
      <c r="Q325" s="288"/>
      <c r="R325" s="591"/>
      <c r="S325" s="288"/>
      <c r="T325" s="591"/>
      <c r="U325" s="288"/>
      <c r="V325" s="591"/>
      <c r="W325" s="288"/>
      <c r="X325" s="591"/>
      <c r="Y325" s="289"/>
      <c r="Z325" s="591"/>
      <c r="AA325" s="289"/>
      <c r="AB325" s="591"/>
      <c r="AC325" s="289"/>
      <c r="AD325" s="591"/>
      <c r="AE325" s="289"/>
      <c r="AF325" s="591"/>
      <c r="AG325" s="288"/>
      <c r="AH325" s="591"/>
      <c r="AI325" s="288"/>
      <c r="AJ325" s="591"/>
      <c r="AK325" s="288"/>
      <c r="AL325" s="591"/>
      <c r="AM325" s="289"/>
      <c r="AN325" s="288"/>
      <c r="AO325" s="591"/>
      <c r="AP325" s="289"/>
      <c r="AQ325" s="288"/>
      <c r="AR325" s="591"/>
      <c r="AS325" s="288"/>
      <c r="AT325" s="591"/>
      <c r="AW325" s="51">
        <f t="shared" si="51"/>
        <v>0</v>
      </c>
      <c r="AX325" s="51"/>
      <c r="AY325">
        <v>2025</v>
      </c>
      <c r="AZ325">
        <f t="shared" si="52"/>
        <v>0</v>
      </c>
      <c r="BA325">
        <f t="shared" si="53"/>
        <v>0</v>
      </c>
      <c r="BB325" s="261">
        <f t="shared" si="54"/>
        <v>0</v>
      </c>
      <c r="BC325" s="261">
        <f t="shared" si="55"/>
        <v>0</v>
      </c>
    </row>
    <row r="326" spans="1:58" x14ac:dyDescent="0.2">
      <c r="A326" s="606"/>
      <c r="B326" s="280" t="s">
        <v>699</v>
      </c>
      <c r="C326" s="288"/>
      <c r="D326" s="591"/>
      <c r="E326" s="289"/>
      <c r="F326" s="591"/>
      <c r="G326" s="288"/>
      <c r="H326" s="591"/>
      <c r="I326" s="288"/>
      <c r="J326" s="591"/>
      <c r="K326" s="288"/>
      <c r="L326" s="591"/>
      <c r="M326" s="288"/>
      <c r="N326" s="591"/>
      <c r="O326" s="288"/>
      <c r="P326" s="591"/>
      <c r="Q326" s="288"/>
      <c r="R326" s="591"/>
      <c r="S326" s="288"/>
      <c r="T326" s="591"/>
      <c r="U326" s="288"/>
      <c r="V326" s="591"/>
      <c r="W326" s="288"/>
      <c r="X326" s="591"/>
      <c r="Y326" s="289"/>
      <c r="Z326" s="591"/>
      <c r="AA326" s="289"/>
      <c r="AB326" s="591"/>
      <c r="AC326" s="289"/>
      <c r="AD326" s="591"/>
      <c r="AE326" s="289"/>
      <c r="AF326" s="591"/>
      <c r="AG326" s="288"/>
      <c r="AH326" s="591"/>
      <c r="AI326" s="288"/>
      <c r="AJ326" s="591"/>
      <c r="AK326" s="288"/>
      <c r="AL326" s="591"/>
      <c r="AM326" s="289"/>
      <c r="AN326" s="288"/>
      <c r="AO326" s="591"/>
      <c r="AP326" s="289"/>
      <c r="AQ326" s="288"/>
      <c r="AR326" s="591"/>
      <c r="AS326" s="288"/>
      <c r="AT326" s="591"/>
      <c r="AW326" s="55">
        <f t="shared" si="51"/>
        <v>0</v>
      </c>
      <c r="AX326" s="51"/>
      <c r="AY326">
        <v>2025</v>
      </c>
      <c r="AZ326">
        <f t="shared" si="52"/>
        <v>0</v>
      </c>
      <c r="BA326">
        <f t="shared" si="53"/>
        <v>0</v>
      </c>
      <c r="BB326" s="261">
        <f t="shared" si="54"/>
        <v>0</v>
      </c>
      <c r="BC326" s="261">
        <f t="shared" si="55"/>
        <v>0</v>
      </c>
      <c r="BE326" s="84">
        <f>SUM(BB315:BB326)</f>
        <v>0</v>
      </c>
      <c r="BF326" s="51">
        <f>SUM(C315:C326,G315:G326,I315:I326,K315:K326,M315:M326,S315:S326,U315:U326,W315:W326,U315:U326,Y315:Y326,AA315:AA326,AC315:AC326,AE315:AE326,AG315:AG326,AI315:AI326,AK315:AK326,AN315:AN326,AQ315:AQ326,AS315:AS326,)</f>
        <v>0</v>
      </c>
    </row>
    <row r="327" spans="1:58" x14ac:dyDescent="0.2">
      <c r="B327"/>
      <c r="C327" s="262"/>
      <c r="D327" s="192"/>
      <c r="E327" s="91"/>
      <c r="F327" s="406"/>
      <c r="G327" s="91"/>
      <c r="H327" s="192"/>
      <c r="I327" s="91"/>
      <c r="K327" s="91"/>
      <c r="L327" s="192"/>
      <c r="M327" s="91"/>
      <c r="N327" s="192"/>
      <c r="O327" s="91"/>
      <c r="P327" s="192"/>
      <c r="Q327" s="91"/>
      <c r="R327" s="192"/>
      <c r="S327" s="91"/>
      <c r="T327" s="192"/>
      <c r="U327" s="91"/>
      <c r="V327" s="192"/>
      <c r="W327" s="91"/>
      <c r="X327" s="192"/>
      <c r="Y327" s="91"/>
      <c r="Z327" s="148"/>
      <c r="AA327" s="408"/>
      <c r="AB327" s="148"/>
      <c r="AC327" s="408"/>
      <c r="AD327" s="148"/>
      <c r="AE327" s="408"/>
      <c r="AF327" s="148"/>
      <c r="AG327" s="408"/>
      <c r="AH327" s="192"/>
      <c r="AI327" s="91"/>
      <c r="AJ327" s="192"/>
      <c r="AK327" s="91"/>
      <c r="AL327" s="192"/>
      <c r="AM327" s="91"/>
      <c r="AN327" s="148"/>
      <c r="AO327" s="192"/>
      <c r="AP327" s="91"/>
      <c r="AQ327" s="148"/>
      <c r="AR327" s="192"/>
      <c r="AS327" s="91"/>
      <c r="AT327" s="192"/>
      <c r="AW327" s="12"/>
      <c r="AX327" s="51"/>
    </row>
    <row r="328" spans="1:58" hidden="1" x14ac:dyDescent="0.2">
      <c r="B328"/>
      <c r="C328" s="262"/>
      <c r="D328" s="404"/>
      <c r="E328" s="405"/>
      <c r="F328" s="406"/>
      <c r="G328" s="91"/>
      <c r="H328" s="404"/>
      <c r="I328" s="405"/>
      <c r="J328" s="404"/>
      <c r="K328" s="405"/>
      <c r="L328" s="404"/>
      <c r="M328" s="405"/>
      <c r="N328" s="404"/>
      <c r="O328" s="405"/>
      <c r="P328" s="404"/>
      <c r="Q328" s="405"/>
      <c r="R328" s="404"/>
      <c r="S328" s="405"/>
      <c r="T328" s="404"/>
      <c r="U328" s="405"/>
      <c r="V328" s="404"/>
      <c r="W328" s="405"/>
      <c r="X328" s="404"/>
      <c r="Y328" s="405"/>
      <c r="Z328" s="407"/>
      <c r="AA328" s="408"/>
      <c r="AB328" s="407"/>
      <c r="AC328" s="408"/>
      <c r="AD328" s="407"/>
      <c r="AE328" s="408"/>
      <c r="AF328" s="407"/>
      <c r="AG328" s="408"/>
      <c r="AH328" s="404"/>
      <c r="AI328" s="405"/>
      <c r="AJ328" s="404"/>
      <c r="AK328" s="405"/>
      <c r="AL328" s="404"/>
      <c r="AM328" s="405"/>
      <c r="AN328" s="148"/>
      <c r="AO328" s="404"/>
      <c r="AP328" s="405"/>
      <c r="AQ328" s="148"/>
      <c r="AR328" s="404"/>
      <c r="AS328" s="405"/>
      <c r="AT328" s="404"/>
      <c r="AW328" s="12"/>
      <c r="AX328" s="72" t="s">
        <v>126</v>
      </c>
      <c r="AY328" s="261">
        <v>162837786</v>
      </c>
    </row>
    <row r="329" spans="1:58" hidden="1" x14ac:dyDescent="0.2">
      <c r="B329"/>
      <c r="C329" s="262"/>
      <c r="D329" s="5"/>
      <c r="E329" s="13"/>
      <c r="F329" s="87"/>
      <c r="G329" s="84"/>
      <c r="H329" s="5"/>
      <c r="I329" s="12"/>
      <c r="J329" s="5"/>
      <c r="K329" s="13"/>
      <c r="L329" s="5"/>
      <c r="M329" s="13"/>
      <c r="N329" s="5"/>
      <c r="O329" s="12"/>
      <c r="P329" s="5"/>
      <c r="Q329" s="12"/>
      <c r="R329" s="5"/>
      <c r="S329" s="192"/>
      <c r="T329" s="5"/>
      <c r="U329" s="12"/>
      <c r="V329" s="5"/>
      <c r="W329" s="12"/>
      <c r="X329" s="5"/>
      <c r="Y329" s="12"/>
      <c r="Z329" s="48"/>
      <c r="AA329" s="42"/>
      <c r="AB329" s="48"/>
      <c r="AC329" s="42"/>
      <c r="AD329" s="48"/>
      <c r="AE329" s="42"/>
      <c r="AF329" s="48"/>
      <c r="AG329" s="42"/>
      <c r="AH329" s="5"/>
      <c r="AI329" s="12"/>
      <c r="AJ329" s="5"/>
      <c r="AK329" s="12"/>
      <c r="AL329" s="5"/>
      <c r="AM329" s="12"/>
      <c r="AN329" s="32"/>
      <c r="AO329" s="5"/>
      <c r="AP329" s="12"/>
      <c r="AQ329" s="32"/>
      <c r="AR329" s="5"/>
      <c r="AS329" s="12"/>
      <c r="AT329" s="5"/>
      <c r="AW329" s="12"/>
      <c r="AX329" s="72" t="s">
        <v>142</v>
      </c>
      <c r="AY329" s="261">
        <v>113251069</v>
      </c>
    </row>
    <row r="330" spans="1:58" hidden="1" x14ac:dyDescent="0.2">
      <c r="B330"/>
      <c r="C330" s="262"/>
      <c r="D330" s="5"/>
      <c r="E330" s="13"/>
      <c r="F330" s="87"/>
      <c r="G330" s="84"/>
      <c r="H330" s="5"/>
      <c r="I330" s="12"/>
      <c r="J330" s="5"/>
      <c r="K330" s="13"/>
      <c r="L330" s="5"/>
      <c r="M330" s="13"/>
      <c r="N330" s="5"/>
      <c r="O330" s="12"/>
      <c r="P330" s="5"/>
      <c r="Q330" s="12"/>
      <c r="R330" s="5"/>
      <c r="S330" s="12"/>
      <c r="T330" s="5"/>
      <c r="U330" s="12"/>
      <c r="V330" s="5"/>
      <c r="W330" s="12"/>
      <c r="X330" s="5"/>
      <c r="Y330" s="12"/>
      <c r="Z330" s="48"/>
      <c r="AA330" s="42"/>
      <c r="AB330" s="48"/>
      <c r="AC330" s="42"/>
      <c r="AD330" s="48"/>
      <c r="AE330" s="42"/>
      <c r="AF330" s="48"/>
      <c r="AG330" s="42"/>
      <c r="AH330" s="5"/>
      <c r="AI330" s="12"/>
      <c r="AJ330" s="5"/>
      <c r="AK330" s="12"/>
      <c r="AL330" s="5"/>
      <c r="AM330" s="12"/>
      <c r="AN330" s="32"/>
      <c r="AO330" s="5"/>
      <c r="AP330" s="12"/>
      <c r="AQ330" s="32"/>
      <c r="AR330" s="5"/>
      <c r="AS330" s="12"/>
      <c r="AT330" s="5"/>
      <c r="AX330" s="72" t="s">
        <v>179</v>
      </c>
      <c r="AY330" s="261">
        <v>130573037</v>
      </c>
    </row>
    <row r="331" spans="1:58" hidden="1" x14ac:dyDescent="0.2">
      <c r="B331" s="262"/>
      <c r="AX331" s="72" t="s">
        <v>194</v>
      </c>
      <c r="AY331" s="261">
        <v>120050731</v>
      </c>
    </row>
    <row r="332" spans="1:58" hidden="1" x14ac:dyDescent="0.2">
      <c r="B332" s="262"/>
      <c r="AX332" s="72" t="s">
        <v>221</v>
      </c>
      <c r="AY332" s="261">
        <v>207483740</v>
      </c>
    </row>
    <row r="333" spans="1:58" hidden="1" x14ac:dyDescent="0.2">
      <c r="B333" s="262"/>
      <c r="AX333" s="72" t="s">
        <v>268</v>
      </c>
      <c r="AY333" s="261">
        <v>254887787</v>
      </c>
    </row>
    <row r="334" spans="1:58" hidden="1" x14ac:dyDescent="0.2">
      <c r="B334" s="262"/>
      <c r="AX334" s="72" t="s">
        <v>285</v>
      </c>
      <c r="AY334" s="261">
        <v>252837708</v>
      </c>
    </row>
    <row r="335" spans="1:58" hidden="1" x14ac:dyDescent="0.2">
      <c r="B335" s="262"/>
      <c r="AX335" s="72" t="s">
        <v>304</v>
      </c>
      <c r="AY335" s="261">
        <v>282453563</v>
      </c>
    </row>
    <row r="336" spans="1:58" hidden="1" x14ac:dyDescent="0.2">
      <c r="B336" s="262"/>
      <c r="AX336" s="72" t="s">
        <v>347</v>
      </c>
      <c r="AY336" s="261">
        <v>347591834</v>
      </c>
    </row>
    <row r="337" spans="2:51" hidden="1" x14ac:dyDescent="0.2">
      <c r="B337" s="262"/>
      <c r="AX337" s="72" t="s">
        <v>374</v>
      </c>
      <c r="AY337" s="261">
        <v>435729576</v>
      </c>
    </row>
    <row r="338" spans="2:51" hidden="1" x14ac:dyDescent="0.2">
      <c r="B338" s="262"/>
      <c r="AX338" s="72" t="s">
        <v>422</v>
      </c>
      <c r="AY338" s="261">
        <v>565661628</v>
      </c>
    </row>
    <row r="339" spans="2:51" hidden="1" x14ac:dyDescent="0.2">
      <c r="B339" s="262"/>
      <c r="AX339" s="72" t="s">
        <v>437</v>
      </c>
      <c r="AY339" s="261">
        <v>588634704</v>
      </c>
    </row>
    <row r="340" spans="2:51" x14ac:dyDescent="0.2">
      <c r="B340" s="262"/>
      <c r="AX340" s="72" t="s">
        <v>535</v>
      </c>
      <c r="AY340" s="261">
        <v>552667576</v>
      </c>
    </row>
    <row r="341" spans="2:51" x14ac:dyDescent="0.2">
      <c r="B341" s="262"/>
      <c r="AX341" s="72" t="s">
        <v>499</v>
      </c>
      <c r="AY341" s="261">
        <v>583617028</v>
      </c>
    </row>
    <row r="342" spans="2:51" x14ac:dyDescent="0.2">
      <c r="B342" s="262"/>
      <c r="AX342" s="72" t="s">
        <v>500</v>
      </c>
      <c r="AY342" s="261">
        <f>BE266</f>
        <v>539716421.94000006</v>
      </c>
    </row>
    <row r="343" spans="2:51" x14ac:dyDescent="0.2">
      <c r="AX343" s="72" t="s">
        <v>501</v>
      </c>
      <c r="AY343" s="261">
        <f>BE278</f>
        <v>604100695.16000009</v>
      </c>
    </row>
    <row r="344" spans="2:51" x14ac:dyDescent="0.2">
      <c r="AX344" s="72" t="s">
        <v>502</v>
      </c>
      <c r="AY344" s="261">
        <f>BE290</f>
        <v>349093706.99000001</v>
      </c>
    </row>
    <row r="345" spans="2:51" x14ac:dyDescent="0.2">
      <c r="AX345" s="72" t="s">
        <v>503</v>
      </c>
      <c r="AY345" s="261">
        <f>BE302</f>
        <v>292636286.91999996</v>
      </c>
    </row>
    <row r="346" spans="2:51" x14ac:dyDescent="0.2">
      <c r="AX346" s="72" t="s">
        <v>504</v>
      </c>
      <c r="AY346" s="261">
        <f>BE314</f>
        <v>49372175.009999998</v>
      </c>
    </row>
    <row r="347" spans="2:51" x14ac:dyDescent="0.2">
      <c r="AX347" s="72" t="s">
        <v>505</v>
      </c>
      <c r="AY347" s="261">
        <f>BE326</f>
        <v>0</v>
      </c>
    </row>
  </sheetData>
  <mergeCells count="27"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315:A326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9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40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40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40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40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40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40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40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40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40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40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1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9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40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40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40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40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40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40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40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40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40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40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1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9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40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40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40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40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40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40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40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40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40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40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1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9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2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2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2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2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2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2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2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2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2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2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3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9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2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2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2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2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2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2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2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2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2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2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3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9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40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40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40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40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40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40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40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40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40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40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1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9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40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40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40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40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40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40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40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40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40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40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1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9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40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40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40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40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40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40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40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40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40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40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1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9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40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40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40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40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40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40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40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40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40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40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1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9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40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40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40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40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40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40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40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40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40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40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1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9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40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40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40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40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40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40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40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40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40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40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1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9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40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40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40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40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40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40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40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40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40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40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1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9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40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40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40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40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40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40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40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40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40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40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1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9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40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40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40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40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40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40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40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40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40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40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1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9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40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40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40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40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40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40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40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40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40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40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1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9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40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40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40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40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40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40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40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40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40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40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1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9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40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40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40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40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40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40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40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40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40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40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1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9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40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40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40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40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40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40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40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40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40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40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1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9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40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40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40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40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40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40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40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40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40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40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1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9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40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40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40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40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40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40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40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40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40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40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1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9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40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40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40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40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40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40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40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40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40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40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1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9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40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40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40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40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40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40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40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40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40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40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1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9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2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2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2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2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2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2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2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2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2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2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3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9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2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2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2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2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2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2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2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2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2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2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3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9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40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40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40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40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40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40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40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40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40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40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1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9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40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40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40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40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40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40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40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40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40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40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1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9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40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40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40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40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40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40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40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40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40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40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1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9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40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40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40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40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40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40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40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40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40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40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1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9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40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40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40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40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40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40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40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40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40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40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1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9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40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40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40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40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40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40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40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40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40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40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1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9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40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40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40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40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40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40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40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40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40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40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1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9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40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40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40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40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40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40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40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40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40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40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1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9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40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40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40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40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40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40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40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40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40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40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1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9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40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40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40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40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40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40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40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40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40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40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1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9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40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40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40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40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40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40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40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40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40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40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1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9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40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40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40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40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40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40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40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40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40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40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1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9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40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40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40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40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40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40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40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40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40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40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1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9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40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40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40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40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40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40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40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40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40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40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1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9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40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40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40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40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40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40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40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40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40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40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1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9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40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40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40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40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40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40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40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40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40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40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1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9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40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40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40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40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40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40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40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40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40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40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1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9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2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2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2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2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2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2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2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2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2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2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3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9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2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2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2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2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2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2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2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2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2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2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3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9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40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40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40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40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40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40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40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40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40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40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1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9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40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40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40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40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40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40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40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40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40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40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1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9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40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40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40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40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40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40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40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40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40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40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1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9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40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40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40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40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40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40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40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40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40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40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1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9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40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40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40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40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40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40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40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40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40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40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1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9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40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40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40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40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40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40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40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40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40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40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1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9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40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40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40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40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40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40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40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40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40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40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1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9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40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40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40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40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40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40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40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40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40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40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1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9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40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40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40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40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40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40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40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40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40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40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1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9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40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40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40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40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40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40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40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40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40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40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1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9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40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40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40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40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40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40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40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40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40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40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1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9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40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40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40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40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40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40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40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40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40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40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1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9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40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40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40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40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40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40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40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40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40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40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1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9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40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40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40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40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40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40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40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40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40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40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1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4" t="s">
        <v>515</v>
      </c>
      <c r="D3" s="644"/>
      <c r="E3" s="644"/>
      <c r="F3" s="493"/>
      <c r="G3" s="644" t="s">
        <v>514</v>
      </c>
      <c r="H3" s="644"/>
      <c r="I3" s="644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7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8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8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8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8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8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8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8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8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8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8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8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8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8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8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5"/>
      <c r="O16" s="615"/>
      <c r="P16" s="614"/>
      <c r="Q16" s="614"/>
      <c r="R16" s="615"/>
      <c r="S16" s="615"/>
    </row>
    <row r="17" spans="1:62" x14ac:dyDescent="0.2">
      <c r="A17" s="608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8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8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8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8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8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9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7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8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8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8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8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8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8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8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8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8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8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8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8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8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8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8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8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8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8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8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8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9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1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2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2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2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2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2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2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2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2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2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2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2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2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2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2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2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2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2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2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2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2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3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1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2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2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2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2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2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2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2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2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2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2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2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2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2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2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2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2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2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2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2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2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3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66"/>
  <sheetViews>
    <sheetView workbookViewId="0">
      <pane ySplit="1" topLeftCell="A237" activePane="bottomLeft" state="frozen"/>
      <selection pane="bottomLeft" activeCell="L244" sqref="L244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7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8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8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8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8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8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8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8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8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8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8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9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7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8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8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8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8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8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8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8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8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8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8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9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7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8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8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8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8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8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8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8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8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8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8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9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7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8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8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8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8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8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8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8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8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8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8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9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7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8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8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8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8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8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8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8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8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8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8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9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7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8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8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8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8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8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8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8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8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8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8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9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7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8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8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8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8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8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8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8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8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8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8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9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7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8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8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8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8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8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8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8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8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8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8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9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7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8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8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8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8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8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8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8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8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8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8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9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7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8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8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8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8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8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8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8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8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8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8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9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7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8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8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8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8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8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8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8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8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8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8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9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7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8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8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8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8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8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8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8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8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8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8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9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7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8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8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8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8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8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8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8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8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8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8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9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7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8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8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8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8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8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8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8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8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8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8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9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7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8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8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8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8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8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8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8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8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8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8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9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7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8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8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8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8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8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8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8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8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8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8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9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7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8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8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8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8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8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8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8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8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8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8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9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7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8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8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8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8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8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8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8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8"/>
      <c r="B236" s="219" t="s">
        <v>670</v>
      </c>
      <c r="C236" s="417">
        <v>73</v>
      </c>
      <c r="D236" s="417">
        <v>0</v>
      </c>
      <c r="E236" s="417">
        <v>0</v>
      </c>
      <c r="F236" s="417">
        <v>6</v>
      </c>
      <c r="G236" s="417">
        <v>20</v>
      </c>
    </row>
    <row r="237" spans="1:7" x14ac:dyDescent="0.2">
      <c r="A237" s="608"/>
      <c r="B237" s="217" t="s">
        <v>671</v>
      </c>
      <c r="C237" s="417">
        <v>98</v>
      </c>
      <c r="D237" s="417">
        <v>2</v>
      </c>
      <c r="E237" s="417">
        <v>36</v>
      </c>
      <c r="F237" s="417">
        <v>5</v>
      </c>
      <c r="G237" s="417">
        <v>13</v>
      </c>
    </row>
    <row r="238" spans="1:7" x14ac:dyDescent="0.2">
      <c r="A238" s="608"/>
      <c r="B238" s="217" t="s">
        <v>672</v>
      </c>
      <c r="C238" s="417">
        <v>91</v>
      </c>
      <c r="D238" s="417">
        <v>0</v>
      </c>
      <c r="E238" s="417">
        <v>0</v>
      </c>
      <c r="F238" s="417">
        <v>7</v>
      </c>
      <c r="G238" s="417">
        <v>15</v>
      </c>
    </row>
    <row r="239" spans="1:7" x14ac:dyDescent="0.2">
      <c r="A239" s="609"/>
      <c r="B239" s="217" t="s">
        <v>673</v>
      </c>
      <c r="C239" s="417">
        <v>70</v>
      </c>
      <c r="D239" s="417">
        <v>1</v>
      </c>
      <c r="E239" s="417">
        <v>24</v>
      </c>
      <c r="F239" s="417">
        <v>4</v>
      </c>
      <c r="G239" s="417">
        <v>25</v>
      </c>
    </row>
    <row r="240" spans="1:7" x14ac:dyDescent="0.2">
      <c r="A240" s="259"/>
      <c r="B240" s="247" t="s">
        <v>329</v>
      </c>
      <c r="C240" s="292">
        <f>SUM(C228:C239)</f>
        <v>1102</v>
      </c>
      <c r="D240" s="293">
        <f>SUM(D228:D239)</f>
        <v>24</v>
      </c>
      <c r="E240" s="293">
        <f>SUM(E228:E239)</f>
        <v>231</v>
      </c>
      <c r="F240" s="293">
        <f>SUM(F228:F239)</f>
        <v>57</v>
      </c>
      <c r="G240" s="297">
        <f>SUM(G228:G239)</f>
        <v>207</v>
      </c>
    </row>
    <row r="241" spans="1:7" x14ac:dyDescent="0.2">
      <c r="A241" s="607" t="s">
        <v>660</v>
      </c>
      <c r="B241" s="221" t="s">
        <v>661</v>
      </c>
      <c r="C241" s="193">
        <v>121</v>
      </c>
      <c r="D241" s="193">
        <v>0</v>
      </c>
      <c r="E241" s="193">
        <v>0</v>
      </c>
      <c r="F241" s="193">
        <v>2</v>
      </c>
      <c r="G241" s="193">
        <v>13</v>
      </c>
    </row>
    <row r="242" spans="1:7" x14ac:dyDescent="0.2">
      <c r="A242" s="608"/>
      <c r="B242" s="221" t="s">
        <v>674</v>
      </c>
      <c r="C242" s="193">
        <v>97</v>
      </c>
      <c r="D242" s="193">
        <v>0</v>
      </c>
      <c r="E242" s="193">
        <v>0</v>
      </c>
      <c r="F242" s="193">
        <v>7</v>
      </c>
      <c r="G242" s="193">
        <v>18</v>
      </c>
    </row>
    <row r="243" spans="1:7" x14ac:dyDescent="0.2">
      <c r="A243" s="608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8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8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8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8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8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8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8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8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9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218</v>
      </c>
      <c r="D253" s="293">
        <f>SUM(D241:D252)</f>
        <v>0</v>
      </c>
      <c r="E253" s="293">
        <f>SUM(E241:E252)</f>
        <v>0</v>
      </c>
      <c r="F253" s="293">
        <f>SUM(F241:F252)</f>
        <v>9</v>
      </c>
      <c r="G253" s="297">
        <f>SUM(G241:G252)</f>
        <v>31</v>
      </c>
    </row>
    <row r="254" spans="1:7" x14ac:dyDescent="0.2">
      <c r="A254" s="607" t="s">
        <v>687</v>
      </c>
      <c r="B254" s="221" t="s">
        <v>661</v>
      </c>
      <c r="C254" s="193"/>
      <c r="D254" s="193"/>
      <c r="E254" s="193"/>
      <c r="F254" s="193"/>
      <c r="G254" s="193"/>
    </row>
    <row r="255" spans="1:7" x14ac:dyDescent="0.2">
      <c r="A255" s="608"/>
      <c r="B255" s="221" t="s">
        <v>674</v>
      </c>
      <c r="C255" s="193"/>
      <c r="D255" s="193"/>
      <c r="E255" s="193"/>
      <c r="F255" s="193"/>
      <c r="G255" s="193"/>
    </row>
    <row r="256" spans="1:7" x14ac:dyDescent="0.2">
      <c r="A256" s="608"/>
      <c r="B256" s="221" t="s">
        <v>675</v>
      </c>
      <c r="C256" s="193"/>
      <c r="D256" s="193"/>
      <c r="E256" s="193"/>
      <c r="F256" s="193"/>
      <c r="G256" s="193"/>
    </row>
    <row r="257" spans="1:7" x14ac:dyDescent="0.2">
      <c r="A257" s="608"/>
      <c r="B257" s="217" t="s">
        <v>676</v>
      </c>
      <c r="C257" s="417"/>
      <c r="D257" s="417"/>
      <c r="E257" s="417"/>
      <c r="F257" s="417"/>
      <c r="G257" s="417"/>
    </row>
    <row r="258" spans="1:7" x14ac:dyDescent="0.2">
      <c r="A258" s="608"/>
      <c r="B258" s="217" t="s">
        <v>677</v>
      </c>
      <c r="C258" s="417"/>
      <c r="D258" s="417"/>
      <c r="E258" s="417"/>
      <c r="F258" s="417"/>
      <c r="G258" s="417"/>
    </row>
    <row r="259" spans="1:7" x14ac:dyDescent="0.2">
      <c r="A259" s="608"/>
      <c r="B259" s="217" t="s">
        <v>678</v>
      </c>
      <c r="C259" s="417"/>
      <c r="D259" s="417"/>
      <c r="E259" s="417"/>
      <c r="F259" s="417"/>
      <c r="G259" s="417"/>
    </row>
    <row r="260" spans="1:7" x14ac:dyDescent="0.2">
      <c r="A260" s="608"/>
      <c r="B260" s="217" t="s">
        <v>679</v>
      </c>
      <c r="C260" s="417"/>
      <c r="D260" s="417"/>
      <c r="E260" s="417"/>
      <c r="F260" s="417"/>
      <c r="G260" s="417"/>
    </row>
    <row r="261" spans="1:7" x14ac:dyDescent="0.2">
      <c r="A261" s="608"/>
      <c r="B261" s="217" t="s">
        <v>680</v>
      </c>
      <c r="C261" s="417"/>
      <c r="D261" s="417"/>
      <c r="E261" s="417"/>
      <c r="F261" s="417"/>
      <c r="G261" s="417"/>
    </row>
    <row r="262" spans="1:7" x14ac:dyDescent="0.2">
      <c r="A262" s="608"/>
      <c r="B262" s="219" t="s">
        <v>681</v>
      </c>
      <c r="C262" s="417"/>
      <c r="D262" s="417"/>
      <c r="E262" s="417"/>
      <c r="F262" s="417"/>
      <c r="G262" s="417"/>
    </row>
    <row r="263" spans="1:7" x14ac:dyDescent="0.2">
      <c r="A263" s="608"/>
      <c r="B263" s="217" t="s">
        <v>682</v>
      </c>
      <c r="C263" s="417"/>
      <c r="D263" s="417"/>
      <c r="E263" s="417"/>
      <c r="F263" s="417"/>
      <c r="G263" s="417"/>
    </row>
    <row r="264" spans="1:7" x14ac:dyDescent="0.2">
      <c r="A264" s="608"/>
      <c r="B264" s="217" t="s">
        <v>683</v>
      </c>
      <c r="C264" s="417"/>
      <c r="D264" s="417"/>
      <c r="E264" s="417"/>
      <c r="F264" s="417"/>
      <c r="G264" s="417"/>
    </row>
    <row r="265" spans="1:7" x14ac:dyDescent="0.2">
      <c r="A265" s="609"/>
      <c r="B265" s="217" t="s">
        <v>684</v>
      </c>
      <c r="C265" s="417"/>
      <c r="D265" s="417"/>
      <c r="E265" s="417"/>
      <c r="F265" s="417"/>
      <c r="G265" s="417"/>
    </row>
    <row r="266" spans="1:7" x14ac:dyDescent="0.2">
      <c r="A266" s="259"/>
      <c r="B266" s="247" t="s">
        <v>329</v>
      </c>
      <c r="C266" s="292">
        <f>SUM(C254:C265)</f>
        <v>0</v>
      </c>
      <c r="D266" s="293">
        <f>SUM(D254:D265)</f>
        <v>0</v>
      </c>
      <c r="E266" s="293">
        <f>SUM(E254:E265)</f>
        <v>0</v>
      </c>
      <c r="F266" s="293">
        <f>SUM(F254:F265)</f>
        <v>0</v>
      </c>
      <c r="G266" s="297">
        <f>SUM(G254:G265)</f>
        <v>0</v>
      </c>
    </row>
  </sheetData>
  <mergeCells count="20">
    <mergeCell ref="A215:A226"/>
    <mergeCell ref="A202:A213"/>
    <mergeCell ref="A189:A200"/>
    <mergeCell ref="A176:A187"/>
    <mergeCell ref="A254:A265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54"/>
  <sheetViews>
    <sheetView zoomScaleNormal="100" workbookViewId="0">
      <pane ySplit="6" topLeftCell="A259" activePane="bottomLeft" state="frozen"/>
      <selection pane="bottomLeft" activeCell="A284" sqref="A284:XFD284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5" t="s">
        <v>157</v>
      </c>
      <c r="D6" s="615"/>
      <c r="E6" s="615" t="s">
        <v>158</v>
      </c>
      <c r="F6" s="615"/>
      <c r="G6" s="616" t="s">
        <v>161</v>
      </c>
      <c r="H6" s="616"/>
      <c r="I6" s="615" t="s">
        <v>157</v>
      </c>
      <c r="J6" s="615"/>
      <c r="K6" s="615" t="s">
        <v>158</v>
      </c>
      <c r="L6" s="615"/>
      <c r="M6" s="616" t="s">
        <v>161</v>
      </c>
      <c r="N6" s="616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7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8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8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8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8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8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8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8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8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8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8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9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7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8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8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8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8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8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8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8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8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8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8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9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7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8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8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8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8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8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8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8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8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8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8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9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7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8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8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8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8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8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8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8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8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8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8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9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7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8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8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8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8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8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8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8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8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8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8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9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7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8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8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8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8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8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8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8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8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8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8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9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7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8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8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8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8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8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8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8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8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8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8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9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7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8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8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8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8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8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8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8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8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8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8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9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7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8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8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8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8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8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8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8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8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8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8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9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7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8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8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8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8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8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8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8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8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8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8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9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7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8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8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8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8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8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8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8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8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8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8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9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21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2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2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2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5"/>
      <c r="V143" s="625"/>
      <c r="W143" s="626"/>
      <c r="X143" s="626"/>
      <c r="Y143" s="95"/>
      <c r="AF143" s="29"/>
    </row>
    <row r="144" spans="1:32" ht="14.25" hidden="1" x14ac:dyDescent="0.2">
      <c r="A144" s="622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2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2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2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2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2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2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2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21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2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2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2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2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2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2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2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2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2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2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2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21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2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2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2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2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2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2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2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2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2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2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2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21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2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2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2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2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2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2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2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2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2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2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2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21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2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2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2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2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2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2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2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2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2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2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2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21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2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2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2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2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2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2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2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2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2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2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2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21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2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2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2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2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2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2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2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2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2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2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3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21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2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2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2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2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2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2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2"/>
      <c r="B231" s="421" t="s">
        <v>669</v>
      </c>
      <c r="C231" s="65">
        <f>SUM('Summary Data'!C298,'Summary Data'!G298)</f>
        <v>173</v>
      </c>
      <c r="D231" s="66">
        <f>SUM('Summary Data'!D298,'Summary Data'!H298,'Summary Data'!J298)</f>
        <v>33823946.829999998</v>
      </c>
      <c r="E231" s="65">
        <f>SUM('Summary Data'!C289,'Summary Data'!G289)</f>
        <v>123</v>
      </c>
      <c r="F231" s="101">
        <f>SUM('Summary Data'!D289,'Summary Data'!H289,'Summary Data'!J289)</f>
        <v>24124722.52</v>
      </c>
      <c r="G231" s="89">
        <f t="shared" ref="G231:G232" si="108">(C231-E231)/C231</f>
        <v>0.28901734104046245</v>
      </c>
      <c r="H231" s="89">
        <f t="shared" ref="H231:H232" si="109">(D231-F231)/D231</f>
        <v>0.28675613637724012</v>
      </c>
      <c r="I231" s="65">
        <f>SUM('Summary Data'!AK298)</f>
        <v>3</v>
      </c>
      <c r="J231" s="101">
        <f>SUM('Summary Data'!AL298)</f>
        <v>2985107</v>
      </c>
      <c r="K231" s="65">
        <f>SUM('Summary Data'!AK289)</f>
        <v>9</v>
      </c>
      <c r="L231" s="101">
        <f>SUM('Summary Data'!AL289)</f>
        <v>26839177.280000001</v>
      </c>
      <c r="M231" s="89">
        <f t="shared" ref="M231:M232" si="110">(I231-K231)/I231</f>
        <v>-2</v>
      </c>
      <c r="N231" s="89">
        <f t="shared" ref="N231:N232" si="111">(J231-L231)/J231</f>
        <v>-7.9910268811134744</v>
      </c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2"/>
      <c r="B232" s="422" t="s">
        <v>670</v>
      </c>
      <c r="C232" s="65">
        <f>SUM('Summary Data'!C299,'Summary Data'!G299)</f>
        <v>73</v>
      </c>
      <c r="D232" s="66">
        <f>SUM('Summary Data'!D299,'Summary Data'!H299,'Summary Data'!J299)</f>
        <v>17537527</v>
      </c>
      <c r="E232" s="65">
        <f>SUM('Summary Data'!C290,'Summary Data'!G290)</f>
        <v>111</v>
      </c>
      <c r="F232" s="101">
        <f>SUM('Summary Data'!D290,'Summary Data'!H290,'Summary Data'!J290)</f>
        <v>22915471.98</v>
      </c>
      <c r="G232" s="89">
        <f t="shared" si="108"/>
        <v>-0.52054794520547942</v>
      </c>
      <c r="H232" s="89">
        <f t="shared" si="109"/>
        <v>-0.30665355383344528</v>
      </c>
      <c r="I232" s="65">
        <f>SUM('Summary Data'!AK299)</f>
        <v>6</v>
      </c>
      <c r="J232" s="101">
        <f>SUM('Summary Data'!AL299)</f>
        <v>15117411</v>
      </c>
      <c r="K232" s="65">
        <f>SUM('Summary Data'!AK290)</f>
        <v>4</v>
      </c>
      <c r="L232" s="101">
        <f>SUM('Summary Data'!AL290)</f>
        <v>5194546</v>
      </c>
      <c r="M232" s="89">
        <f t="shared" si="110"/>
        <v>0.33333333333333331</v>
      </c>
      <c r="N232" s="89">
        <f t="shared" si="111"/>
        <v>0.65638653338193953</v>
      </c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2"/>
      <c r="B233" s="421" t="s">
        <v>671</v>
      </c>
      <c r="C233" s="65">
        <f>SUM('Summary Data'!C300,'Summary Data'!G300)</f>
        <v>134</v>
      </c>
      <c r="D233" s="66">
        <f>SUM('Summary Data'!D300,'Summary Data'!H300,'Summary Data'!J300)</f>
        <v>29273018</v>
      </c>
      <c r="E233" s="65">
        <f>SUM('Summary Data'!C291,'Summary Data'!G291)</f>
        <v>66</v>
      </c>
      <c r="F233" s="101">
        <f>SUM('Summary Data'!D291,'Summary Data'!H291,'Summary Data'!J291)</f>
        <v>15586489.970000001</v>
      </c>
      <c r="G233" s="89">
        <f t="shared" ref="G233" si="112">(C233-E233)/C233</f>
        <v>0.5074626865671642</v>
      </c>
      <c r="H233" s="89">
        <f t="shared" ref="H233" si="113">(D233-F233)/D233</f>
        <v>0.46754755625128913</v>
      </c>
      <c r="I233" s="65">
        <f>SUM('Summary Data'!AK300)</f>
        <v>5</v>
      </c>
      <c r="J233" s="101">
        <f>SUM('Summary Data'!AL300)</f>
        <v>16786468</v>
      </c>
      <c r="K233" s="65">
        <f>SUM('Summary Data'!AK291)</f>
        <v>7</v>
      </c>
      <c r="L233" s="101">
        <f>SUM('Summary Data'!AL291)</f>
        <v>38530929</v>
      </c>
      <c r="M233" s="89">
        <f t="shared" ref="M233" si="114">(I233-K233)/I233</f>
        <v>-0.4</v>
      </c>
      <c r="N233" s="89">
        <f t="shared" ref="N233" si="115">(J233-L233)/J233</f>
        <v>-1.2953565336079036</v>
      </c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2"/>
      <c r="B234" s="421" t="s">
        <v>672</v>
      </c>
      <c r="C234" s="65">
        <f>SUM('Summary Data'!C301,'Summary Data'!G301)</f>
        <v>91</v>
      </c>
      <c r="D234" s="66">
        <f>SUM('Summary Data'!D301,'Summary Data'!H301,'Summary Data'!J301)</f>
        <v>21646652.210000001</v>
      </c>
      <c r="E234" s="65">
        <f>SUM('Summary Data'!C292,'Summary Data'!G292)</f>
        <v>120</v>
      </c>
      <c r="F234" s="101">
        <f>SUM('Summary Data'!D292,'Summary Data'!H292,'Summary Data'!J292)</f>
        <v>29297890.77</v>
      </c>
      <c r="G234" s="89">
        <f t="shared" ref="G234" si="116">(C234-E234)/C234</f>
        <v>-0.31868131868131866</v>
      </c>
      <c r="H234" s="89">
        <f t="shared" ref="H234" si="117">(D234-F234)/D234</f>
        <v>-0.35346059454243889</v>
      </c>
      <c r="I234" s="65">
        <f>SUM('Summary Data'!AK301)</f>
        <v>7</v>
      </c>
      <c r="J234" s="101">
        <f>SUM('Summary Data'!AL301)</f>
        <v>28598768</v>
      </c>
      <c r="K234" s="65">
        <f>SUM('Summary Data'!AK292)</f>
        <v>4</v>
      </c>
      <c r="L234" s="101">
        <f>SUM('Summary Data'!AL292)</f>
        <v>15179642</v>
      </c>
      <c r="M234" s="89">
        <f t="shared" ref="M234" si="118">(I234-K234)/I234</f>
        <v>0.42857142857142855</v>
      </c>
      <c r="N234" s="89">
        <f t="shared" ref="N234" si="119">(J234-L234)/J234</f>
        <v>0.46922042236225003</v>
      </c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2"/>
      <c r="B235" s="423" t="s">
        <v>685</v>
      </c>
      <c r="C235" s="65">
        <f>SUM('Summary Data'!C302,'Summary Data'!G302)</f>
        <v>94</v>
      </c>
      <c r="D235" s="603">
        <f>SUM('Summary Data'!D302,'Summary Data'!H302,'Summary Data'!J302)</f>
        <v>21652650.399999999</v>
      </c>
      <c r="E235" s="65">
        <f>SUM('Summary Data'!C293,'Summary Data'!G293)</f>
        <v>88</v>
      </c>
      <c r="F235" s="101">
        <f>SUM('Summary Data'!D293,'Summary Data'!H293,'Summary Data'!J293)</f>
        <v>18640522.059999999</v>
      </c>
      <c r="G235" s="89">
        <f t="shared" ref="G235" si="120">(C235-E235)/C235</f>
        <v>6.3829787234042548E-2</v>
      </c>
      <c r="H235" s="89">
        <f t="shared" ref="H235" si="121">(D235-F235)/D235</f>
        <v>0.13911129974185515</v>
      </c>
      <c r="I235" s="65">
        <f>SUM('Summary Data'!AK302)</f>
        <v>4</v>
      </c>
      <c r="J235" s="101">
        <f>SUM('Summary Data'!AL302)</f>
        <v>20143782</v>
      </c>
      <c r="K235" s="65">
        <f>SUM('Summary Data'!AK293)</f>
        <v>3</v>
      </c>
      <c r="L235" s="101">
        <f>SUM('Summary Data'!AL293)</f>
        <v>3922154</v>
      </c>
      <c r="M235" s="89">
        <f t="shared" ref="M235" si="122">(I235-K235)/I235</f>
        <v>0.25</v>
      </c>
      <c r="N235" s="89">
        <f t="shared" ref="N235" si="123">(J235-L235)/J235</f>
        <v>0.80529207474544751</v>
      </c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21" t="s">
        <v>660</v>
      </c>
      <c r="B236" s="597" t="s">
        <v>661</v>
      </c>
      <c r="C236" s="65">
        <f>SUM('Summary Data'!C303,'Summary Data'!G303)</f>
        <v>121</v>
      </c>
      <c r="D236" s="66">
        <f>SUM('Summary Data'!D303,'Summary Data'!H303,'Summary Data'!J303)</f>
        <v>28460788.649999999</v>
      </c>
      <c r="E236" s="65">
        <f>SUM('Summary Data'!C294,'Summary Data'!G294)</f>
        <v>90</v>
      </c>
      <c r="F236" s="101">
        <f>SUM('Summary Data'!D294,'Summary Data'!H294,'Summary Data'!J294)</f>
        <v>20294979.539999999</v>
      </c>
      <c r="G236" s="89">
        <f t="shared" ref="G236" si="124">(C236-E236)/C236</f>
        <v>0.256198347107438</v>
      </c>
      <c r="H236" s="89">
        <f t="shared" ref="H236" si="125">(D236-F236)/D236</f>
        <v>0.28691436524897562</v>
      </c>
      <c r="I236" s="65">
        <f>SUM('Summary Data'!AK303)</f>
        <v>2</v>
      </c>
      <c r="J236" s="101">
        <f>SUM('Summary Data'!AL303)</f>
        <v>8162226</v>
      </c>
      <c r="K236" s="65">
        <f>SUM('Summary Data'!AK294)</f>
        <v>6</v>
      </c>
      <c r="L236" s="101">
        <f>SUM('Summary Data'!AL294)</f>
        <v>7332161.1600000001</v>
      </c>
      <c r="M236" s="89">
        <f t="shared" ref="M236" si="126">(I236-K236)/I236</f>
        <v>-2</v>
      </c>
      <c r="N236" s="89">
        <f t="shared" ref="N236" si="127">(J236-L236)/J236</f>
        <v>0.10169589031227509</v>
      </c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2"/>
      <c r="B237" s="597" t="s">
        <v>674</v>
      </c>
      <c r="C237" s="65">
        <f>SUM('Summary Data'!C304,'Summary Data'!G304)</f>
        <v>97</v>
      </c>
      <c r="D237" s="66">
        <f>SUM('Summary Data'!D304,'Summary Data'!H304,'Summary Data'!J304)</f>
        <v>20951386.359999999</v>
      </c>
      <c r="E237" s="65">
        <f>SUM('Summary Data'!C295,'Summary Data'!G295)</f>
        <v>100</v>
      </c>
      <c r="F237" s="101">
        <f>SUM('Summary Data'!D295,'Summary Data'!H295,'Summary Data'!J295)</f>
        <v>21442436.539999999</v>
      </c>
      <c r="G237" s="89">
        <f t="shared" ref="G237" si="128">(C237-E237)/C237</f>
        <v>-3.0927835051546393E-2</v>
      </c>
      <c r="H237" s="89">
        <f t="shared" ref="H237" si="129">(D237-F237)/D237</f>
        <v>-2.3437598427257476E-2</v>
      </c>
      <c r="I237" s="65">
        <f>SUM('Summary Data'!AK304)</f>
        <v>7</v>
      </c>
      <c r="J237" s="101">
        <f>SUM('Summary Data'!AL304)</f>
        <v>14977480</v>
      </c>
      <c r="K237" s="65">
        <f>SUM('Summary Data'!AK295)</f>
        <v>3</v>
      </c>
      <c r="L237" s="101">
        <f>SUM('Summary Data'!AL295)</f>
        <v>3349694</v>
      </c>
      <c r="M237" s="89">
        <f t="shared" ref="M237" si="130">(I237-K237)/I237</f>
        <v>0.5714285714285714</v>
      </c>
      <c r="N237" s="89">
        <f t="shared" ref="N237" si="131">(J237-L237)/J237</f>
        <v>0.77635129541151116</v>
      </c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2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2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2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24" ht="12.75" customHeight="1" x14ac:dyDescent="0.2">
      <c r="A241" s="622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24" ht="12.75" customHeight="1" x14ac:dyDescent="0.2">
      <c r="A242" s="622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24" ht="12.75" customHeight="1" x14ac:dyDescent="0.2">
      <c r="A243" s="622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24" ht="12.75" customHeight="1" x14ac:dyDescent="0.2">
      <c r="A244" s="622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24" ht="12.75" customHeight="1" x14ac:dyDescent="0.2">
      <c r="A245" s="622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24" ht="12.75" customHeight="1" x14ac:dyDescent="0.2">
      <c r="A246" s="622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24" ht="12.75" customHeight="1" x14ac:dyDescent="0.2">
      <c r="A247" s="623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24" ht="12.75" customHeight="1" x14ac:dyDescent="0.2">
      <c r="A248" s="621" t="s">
        <v>687</v>
      </c>
      <c r="B248" s="421" t="s">
        <v>688</v>
      </c>
      <c r="C248" s="65"/>
      <c r="D248" s="66"/>
      <c r="E248" s="65"/>
      <c r="F248" s="101"/>
      <c r="G248" s="89"/>
      <c r="H248" s="89"/>
      <c r="I248" s="65"/>
      <c r="J248" s="101"/>
      <c r="K248" s="65"/>
      <c r="L248" s="101"/>
      <c r="M248" s="89"/>
      <c r="N248" s="89"/>
      <c r="O248" s="90"/>
      <c r="P248" s="90"/>
      <c r="R248" s="88"/>
      <c r="S248" s="29"/>
      <c r="T248" s="66"/>
      <c r="V248" s="66"/>
      <c r="W248" s="90"/>
      <c r="X248" s="90"/>
    </row>
    <row r="249" spans="1:24" ht="12.75" customHeight="1" x14ac:dyDescent="0.2">
      <c r="A249" s="622"/>
      <c r="B249" s="421" t="s">
        <v>689</v>
      </c>
      <c r="C249" s="65"/>
      <c r="D249" s="66"/>
      <c r="E249" s="65"/>
      <c r="F249" s="101"/>
      <c r="G249" s="89"/>
      <c r="H249" s="89"/>
      <c r="I249" s="65"/>
      <c r="J249" s="101"/>
      <c r="K249" s="65"/>
      <c r="L249" s="101"/>
      <c r="M249" s="89"/>
      <c r="N249" s="89"/>
      <c r="O249" s="90"/>
      <c r="P249" s="90"/>
      <c r="R249" s="88"/>
      <c r="S249" s="29"/>
      <c r="T249" s="66"/>
      <c r="V249" s="66"/>
      <c r="W249" s="90"/>
      <c r="X249" s="90"/>
    </row>
    <row r="250" spans="1:24" ht="12.75" customHeight="1" x14ac:dyDescent="0.2">
      <c r="A250" s="622"/>
      <c r="B250" s="421" t="s">
        <v>690</v>
      </c>
      <c r="C250" s="65"/>
      <c r="D250" s="66"/>
      <c r="E250" s="65"/>
      <c r="F250" s="101"/>
      <c r="G250" s="89"/>
      <c r="H250" s="89"/>
      <c r="I250" s="65"/>
      <c r="J250" s="101"/>
      <c r="K250" s="65"/>
      <c r="L250" s="101"/>
      <c r="M250" s="89"/>
      <c r="N250" s="89"/>
      <c r="O250" s="90"/>
      <c r="P250" s="90"/>
      <c r="R250" s="88"/>
      <c r="S250" s="29"/>
      <c r="T250" s="66"/>
      <c r="V250" s="66"/>
      <c r="W250" s="90"/>
      <c r="X250" s="90"/>
    </row>
    <row r="251" spans="1:24" ht="12.75" customHeight="1" x14ac:dyDescent="0.2">
      <c r="A251" s="622"/>
      <c r="B251" s="421" t="s">
        <v>691</v>
      </c>
      <c r="C251" s="65"/>
      <c r="D251" s="66"/>
      <c r="E251" s="65"/>
      <c r="F251" s="101"/>
      <c r="G251" s="65"/>
      <c r="H251" s="89"/>
      <c r="I251" s="65"/>
      <c r="J251" s="101"/>
      <c r="K251" s="65"/>
      <c r="L251" s="101"/>
      <c r="M251" s="89"/>
      <c r="N251" s="89"/>
      <c r="O251" s="90"/>
      <c r="P251" s="90"/>
      <c r="R251" s="88"/>
      <c r="S251" s="29"/>
      <c r="T251" s="66"/>
      <c r="V251" s="66"/>
      <c r="W251" s="90"/>
      <c r="X251" s="90"/>
    </row>
    <row r="252" spans="1:24" ht="12.75" customHeight="1" x14ac:dyDescent="0.2">
      <c r="A252" s="622"/>
      <c r="B252" s="421" t="s">
        <v>692</v>
      </c>
      <c r="C252" s="65"/>
      <c r="D252" s="66"/>
      <c r="E252" s="65"/>
      <c r="F252" s="101"/>
      <c r="G252" s="89"/>
      <c r="H252" s="89"/>
      <c r="I252" s="65"/>
      <c r="J252" s="101"/>
      <c r="K252" s="65"/>
      <c r="L252" s="101"/>
      <c r="M252" s="89"/>
      <c r="N252" s="89"/>
      <c r="O252" s="90"/>
      <c r="P252" s="90"/>
      <c r="R252" s="88"/>
      <c r="S252" s="29"/>
      <c r="T252" s="66"/>
      <c r="V252" s="66"/>
      <c r="W252" s="90"/>
      <c r="X252" s="90"/>
    </row>
    <row r="253" spans="1:24" ht="12.75" customHeight="1" x14ac:dyDescent="0.2">
      <c r="A253" s="622"/>
      <c r="B253" s="421" t="s">
        <v>693</v>
      </c>
      <c r="C253" s="65"/>
      <c r="D253" s="66"/>
      <c r="E253" s="65"/>
      <c r="F253" s="101"/>
      <c r="G253" s="89"/>
      <c r="H253" s="89"/>
      <c r="I253" s="65"/>
      <c r="J253" s="101"/>
      <c r="K253" s="65"/>
      <c r="L253" s="101"/>
      <c r="M253" s="89"/>
      <c r="N253" s="89"/>
      <c r="O253" s="90"/>
      <c r="P253" s="90"/>
      <c r="R253" s="88"/>
      <c r="S253" s="29"/>
      <c r="T253" s="66"/>
      <c r="V253" s="66"/>
      <c r="W253" s="90"/>
      <c r="X253" s="90"/>
    </row>
    <row r="254" spans="1:24" ht="12.75" customHeight="1" x14ac:dyDescent="0.2">
      <c r="A254" s="622"/>
      <c r="B254" s="421" t="s">
        <v>694</v>
      </c>
      <c r="C254" s="65"/>
      <c r="D254" s="66"/>
      <c r="E254" s="65"/>
      <c r="F254" s="101"/>
      <c r="G254" s="89"/>
      <c r="H254" s="89"/>
      <c r="I254" s="65"/>
      <c r="J254" s="101"/>
      <c r="K254" s="65"/>
      <c r="L254" s="101"/>
      <c r="M254" s="89"/>
      <c r="N254" s="89"/>
      <c r="O254" s="90"/>
      <c r="P254" s="90"/>
      <c r="R254" s="88"/>
      <c r="S254" s="29"/>
      <c r="T254" s="66"/>
      <c r="V254" s="66"/>
      <c r="W254" s="90"/>
      <c r="X254" s="90"/>
    </row>
    <row r="255" spans="1:24" ht="12.75" customHeight="1" x14ac:dyDescent="0.2">
      <c r="A255" s="622"/>
      <c r="B255" s="421" t="s">
        <v>695</v>
      </c>
      <c r="C255" s="65"/>
      <c r="D255" s="66"/>
      <c r="E255" s="65"/>
      <c r="F255" s="101"/>
      <c r="G255" s="89"/>
      <c r="H255" s="89"/>
      <c r="I255" s="65"/>
      <c r="J255" s="101"/>
      <c r="K255" s="65"/>
      <c r="L255" s="101"/>
      <c r="M255" s="89"/>
      <c r="N255" s="89"/>
      <c r="O255" s="90"/>
      <c r="P255" s="90"/>
      <c r="R255" s="88"/>
      <c r="S255" s="29"/>
      <c r="T255" s="66"/>
      <c r="V255" s="66"/>
      <c r="W255" s="90"/>
      <c r="X255" s="90"/>
    </row>
    <row r="256" spans="1:24" ht="12.75" customHeight="1" x14ac:dyDescent="0.2">
      <c r="A256" s="622"/>
      <c r="B256" s="422" t="s">
        <v>696</v>
      </c>
      <c r="C256" s="65"/>
      <c r="D256" s="66"/>
      <c r="E256" s="65"/>
      <c r="F256" s="101"/>
      <c r="G256" s="89"/>
      <c r="H256" s="89"/>
      <c r="I256" s="65"/>
      <c r="J256" s="101"/>
      <c r="K256" s="65"/>
      <c r="L256" s="101"/>
      <c r="M256" s="89"/>
      <c r="N256" s="89"/>
      <c r="O256" s="90"/>
      <c r="P256" s="90"/>
      <c r="R256" s="88"/>
      <c r="S256" s="29"/>
      <c r="T256" s="66"/>
      <c r="V256" s="66"/>
      <c r="W256" s="90"/>
      <c r="X256" s="90"/>
    </row>
    <row r="257" spans="1:31" ht="12.75" customHeight="1" x14ac:dyDescent="0.2">
      <c r="A257" s="622"/>
      <c r="B257" s="421" t="s">
        <v>697</v>
      </c>
      <c r="C257" s="65"/>
      <c r="D257" s="66"/>
      <c r="E257" s="65"/>
      <c r="F257" s="101"/>
      <c r="G257" s="89"/>
      <c r="H257" s="89"/>
      <c r="I257" s="65"/>
      <c r="J257" s="101"/>
      <c r="K257" s="65"/>
      <c r="L257" s="101"/>
      <c r="M257" s="89"/>
      <c r="N257" s="89"/>
      <c r="O257" s="90"/>
      <c r="P257" s="90"/>
      <c r="R257" s="88"/>
      <c r="S257" s="29"/>
      <c r="T257" s="66"/>
      <c r="V257" s="66"/>
      <c r="W257" s="90"/>
      <c r="X257" s="90"/>
    </row>
    <row r="258" spans="1:31" ht="12.75" customHeight="1" x14ac:dyDescent="0.2">
      <c r="A258" s="622"/>
      <c r="B258" s="421" t="s">
        <v>698</v>
      </c>
      <c r="C258" s="65"/>
      <c r="D258" s="66"/>
      <c r="E258" s="65"/>
      <c r="F258" s="101"/>
      <c r="G258" s="89"/>
      <c r="H258" s="89"/>
      <c r="I258" s="65"/>
      <c r="J258" s="101"/>
      <c r="K258" s="65"/>
      <c r="L258" s="101"/>
      <c r="M258" s="89"/>
      <c r="N258" s="89"/>
      <c r="O258" s="90"/>
      <c r="P258" s="90"/>
      <c r="R258" s="88"/>
      <c r="S258" s="29"/>
      <c r="T258" s="66"/>
      <c r="V258" s="66"/>
      <c r="W258" s="90"/>
      <c r="X258" s="90"/>
    </row>
    <row r="259" spans="1:31" ht="12.75" customHeight="1" x14ac:dyDescent="0.2">
      <c r="A259" s="623"/>
      <c r="B259" s="423" t="s">
        <v>700</v>
      </c>
      <c r="C259" s="65"/>
      <c r="D259" s="66"/>
      <c r="E259" s="65"/>
      <c r="F259" s="101"/>
      <c r="G259" s="89"/>
      <c r="H259" s="89"/>
      <c r="I259" s="65"/>
      <c r="J259" s="101"/>
      <c r="K259" s="65"/>
      <c r="L259" s="101"/>
      <c r="M259" s="89"/>
      <c r="N259" s="89"/>
      <c r="O259" s="90"/>
      <c r="P259" s="90"/>
      <c r="R259" s="88"/>
      <c r="S259" s="29"/>
      <c r="T259" s="66"/>
      <c r="V259" s="66"/>
      <c r="W259" s="90"/>
      <c r="X259" s="90"/>
    </row>
    <row r="260" spans="1:31" x14ac:dyDescent="0.2">
      <c r="A260" s="151"/>
      <c r="B260" s="189"/>
      <c r="M260" s="90"/>
      <c r="N260" s="90"/>
      <c r="O260" s="90"/>
      <c r="P260" s="90"/>
      <c r="R260" s="88"/>
      <c r="S260" s="29"/>
      <c r="T260" s="66"/>
      <c r="V260" s="66"/>
      <c r="W260" s="90"/>
      <c r="X260" s="90"/>
    </row>
    <row r="261" spans="1:31" ht="12.75" customHeight="1" x14ac:dyDescent="0.2">
      <c r="A261" s="151"/>
      <c r="B261" s="190"/>
      <c r="C261" s="618" t="s">
        <v>159</v>
      </c>
      <c r="D261" s="618"/>
      <c r="E261" s="618"/>
      <c r="F261" s="618"/>
      <c r="G261" s="534"/>
      <c r="H261" s="534"/>
      <c r="I261" s="618" t="s">
        <v>160</v>
      </c>
      <c r="J261" s="618"/>
      <c r="K261" s="618"/>
      <c r="L261" s="618"/>
      <c r="M261" s="61"/>
      <c r="N261" s="61"/>
      <c r="O261" s="90"/>
      <c r="P261" s="90"/>
      <c r="R261" s="88"/>
      <c r="S261" s="29"/>
      <c r="T261" s="66"/>
      <c r="V261" s="66"/>
      <c r="W261" s="90"/>
      <c r="X261" s="90"/>
    </row>
    <row r="262" spans="1:31" x14ac:dyDescent="0.2">
      <c r="A262" s="151"/>
      <c r="B262" s="191"/>
      <c r="C262" s="619" t="s">
        <v>157</v>
      </c>
      <c r="D262" s="619"/>
      <c r="E262" s="619" t="s">
        <v>158</v>
      </c>
      <c r="F262" s="619"/>
      <c r="G262" s="617" t="s">
        <v>161</v>
      </c>
      <c r="H262" s="617"/>
      <c r="I262" s="620" t="s">
        <v>157</v>
      </c>
      <c r="J262" s="620"/>
      <c r="K262" s="620" t="s">
        <v>158</v>
      </c>
      <c r="L262" s="620"/>
      <c r="M262" s="617" t="s">
        <v>161</v>
      </c>
      <c r="N262" s="617"/>
      <c r="O262" s="90"/>
      <c r="P262" s="90"/>
      <c r="R262" s="88"/>
      <c r="S262" s="29"/>
      <c r="T262" s="66"/>
      <c r="V262" s="66"/>
      <c r="W262" s="90"/>
      <c r="X262" s="90"/>
    </row>
    <row r="263" spans="1:31" x14ac:dyDescent="0.2">
      <c r="A263" s="151"/>
      <c r="B263" s="109" t="s">
        <v>164</v>
      </c>
      <c r="C263" s="110" t="s">
        <v>155</v>
      </c>
      <c r="D263" s="110" t="s">
        <v>9</v>
      </c>
      <c r="E263" s="110" t="s">
        <v>156</v>
      </c>
      <c r="F263" s="110" t="s">
        <v>9</v>
      </c>
      <c r="G263" s="521" t="s">
        <v>156</v>
      </c>
      <c r="H263" s="521" t="s">
        <v>9</v>
      </c>
      <c r="I263" s="106" t="s">
        <v>155</v>
      </c>
      <c r="J263" s="106" t="s">
        <v>9</v>
      </c>
      <c r="K263" s="106" t="s">
        <v>156</v>
      </c>
      <c r="L263" s="106" t="s">
        <v>9</v>
      </c>
      <c r="M263" s="521" t="s">
        <v>156</v>
      </c>
      <c r="N263" s="521" t="s">
        <v>9</v>
      </c>
      <c r="O263" s="90"/>
      <c r="P263" s="90"/>
      <c r="R263" s="88"/>
      <c r="S263" s="29"/>
      <c r="T263" s="66"/>
      <c r="V263" s="66"/>
      <c r="W263" s="90"/>
      <c r="X263" s="90"/>
    </row>
    <row r="264" spans="1:31" x14ac:dyDescent="0.2">
      <c r="B264" s="111" t="s">
        <v>208</v>
      </c>
      <c r="C264" s="112"/>
      <c r="D264" s="113"/>
      <c r="E264" s="114"/>
      <c r="F264" s="113"/>
      <c r="G264" s="536"/>
      <c r="H264" s="536"/>
      <c r="I264" s="105"/>
      <c r="J264" s="115"/>
      <c r="K264" s="105"/>
      <c r="L264" s="115"/>
      <c r="M264" s="536"/>
      <c r="N264" s="536"/>
      <c r="O264" s="90"/>
      <c r="P264" s="90"/>
      <c r="R264" s="88"/>
      <c r="S264" s="29"/>
      <c r="T264" s="66"/>
      <c r="V264" s="66"/>
      <c r="W264" s="90"/>
      <c r="X264" s="90"/>
    </row>
    <row r="265" spans="1:31" hidden="1" x14ac:dyDescent="0.2">
      <c r="A265" s="72"/>
      <c r="B265" s="116">
        <v>2007</v>
      </c>
      <c r="C265" s="530">
        <f>SUM(C11:C22)</f>
        <v>845</v>
      </c>
      <c r="D265" s="117">
        <f>SUM(D11:D22)</f>
        <v>198480581</v>
      </c>
      <c r="E265" s="118">
        <f>SUM(E11:E22)</f>
        <v>1638</v>
      </c>
      <c r="F265" s="117">
        <f>SUM(F11:F22)</f>
        <v>336455250</v>
      </c>
      <c r="G265" s="520">
        <f t="shared" ref="G265:H269" si="132">(C265-E265)/C265</f>
        <v>-0.93846153846153846</v>
      </c>
      <c r="H265" s="520">
        <f t="shared" si="132"/>
        <v>-0.69515449977446409</v>
      </c>
      <c r="I265" s="105">
        <f>SUM(I11:I22)</f>
        <v>107</v>
      </c>
      <c r="J265" s="115">
        <f>SUM(J11:J22)</f>
        <v>93246964</v>
      </c>
      <c r="K265" s="105">
        <f>SUM(K11:K22)</f>
        <v>111</v>
      </c>
      <c r="L265" s="115">
        <f>SUM(L11:L22)</f>
        <v>161487212</v>
      </c>
      <c r="M265" s="520">
        <f>(I265-K265)/I265</f>
        <v>-3.7383177570093455E-2</v>
      </c>
      <c r="N265" s="520">
        <f>(J265-L265)/J265</f>
        <v>-0.73182273258784059</v>
      </c>
      <c r="O265" s="61"/>
      <c r="P265" s="61"/>
      <c r="T265" t="s">
        <v>155</v>
      </c>
      <c r="U265" t="s">
        <v>9</v>
      </c>
      <c r="V265" t="s">
        <v>156</v>
      </c>
      <c r="W265" t="s">
        <v>9</v>
      </c>
      <c r="X265" s="62" t="s">
        <v>156</v>
      </c>
      <c r="Y265" s="62" t="s">
        <v>9</v>
      </c>
      <c r="AE265" s="97"/>
    </row>
    <row r="266" spans="1:31" hidden="1" x14ac:dyDescent="0.2">
      <c r="A266" s="105"/>
      <c r="B266" s="119">
        <v>2008</v>
      </c>
      <c r="C266" s="530">
        <f>SUM(C23:C34)</f>
        <v>770</v>
      </c>
      <c r="D266" s="117">
        <f>SUM(D23:D34)</f>
        <v>150559837</v>
      </c>
      <c r="E266" s="118">
        <f>SUM(E23:E34)</f>
        <v>845</v>
      </c>
      <c r="F266" s="117">
        <f>SUM(F23:F34)</f>
        <v>198480581</v>
      </c>
      <c r="G266" s="520">
        <f t="shared" si="132"/>
        <v>-9.7402597402597407E-2</v>
      </c>
      <c r="H266" s="520">
        <f t="shared" si="132"/>
        <v>-0.31828371333850475</v>
      </c>
      <c r="I266" s="105">
        <f>SUM(I23:I34)</f>
        <v>58</v>
      </c>
      <c r="J266" s="115">
        <f>SUM(J23:J34)</f>
        <v>78242085</v>
      </c>
      <c r="K266" s="105">
        <f>SUM(K23:K34)</f>
        <v>107</v>
      </c>
      <c r="L266" s="115">
        <f>SUM(L23:L34)</f>
        <v>93246964</v>
      </c>
      <c r="M266" s="520">
        <f>(I266-K266)/I266</f>
        <v>-0.84482758620689657</v>
      </c>
      <c r="N266" s="520">
        <f>(J266-L266)/J266</f>
        <v>-0.19177504024848008</v>
      </c>
      <c r="O266" s="63"/>
      <c r="P266" s="63"/>
      <c r="S266" s="80" t="s">
        <v>208</v>
      </c>
      <c r="X266" s="62"/>
      <c r="Y266" s="62"/>
    </row>
    <row r="267" spans="1:31" hidden="1" x14ac:dyDescent="0.2">
      <c r="A267" s="108"/>
      <c r="B267" s="120">
        <v>2009</v>
      </c>
      <c r="C267" s="120">
        <f>SUM(C35:C46)</f>
        <v>625</v>
      </c>
      <c r="D267" s="115">
        <f>SUM(D35:D46)</f>
        <v>129197240</v>
      </c>
      <c r="E267" s="105">
        <f>SUM(E35:E46)</f>
        <v>770</v>
      </c>
      <c r="F267" s="115">
        <f>SUM(F35:F46)</f>
        <v>150559837</v>
      </c>
      <c r="G267" s="520">
        <f t="shared" si="132"/>
        <v>-0.23200000000000001</v>
      </c>
      <c r="H267" s="520">
        <f t="shared" si="132"/>
        <v>-0.16534871023560566</v>
      </c>
      <c r="I267" s="105">
        <f>SUM(I35:I46)</f>
        <v>35</v>
      </c>
      <c r="J267" s="115">
        <f>SUM(J35:J46)</f>
        <v>43508603</v>
      </c>
      <c r="K267" s="105">
        <f>SUM(K35:K46)</f>
        <v>58</v>
      </c>
      <c r="L267" s="115">
        <f>SUM(L35:L46)</f>
        <v>78242085</v>
      </c>
      <c r="M267" s="520">
        <f t="shared" ref="M267:N269" si="133">(I267-K267)/I267</f>
        <v>-0.65714285714285714</v>
      </c>
      <c r="N267" s="520">
        <f t="shared" si="133"/>
        <v>-0.79831296812724606</v>
      </c>
      <c r="O267" s="61"/>
      <c r="P267" s="61"/>
      <c r="S267" s="65">
        <v>2007</v>
      </c>
      <c r="T267">
        <v>107</v>
      </c>
      <c r="U267" s="66">
        <v>93246964</v>
      </c>
      <c r="V267">
        <v>111</v>
      </c>
      <c r="W267" s="66">
        <v>161487212</v>
      </c>
      <c r="X267" s="90">
        <v>-3.7383177570093455E-2</v>
      </c>
      <c r="Y267" s="90">
        <v>-0.73182273258784059</v>
      </c>
    </row>
    <row r="268" spans="1:31" hidden="1" x14ac:dyDescent="0.2">
      <c r="A268" s="105"/>
      <c r="B268" s="120">
        <v>2010</v>
      </c>
      <c r="C268" s="120">
        <f>SUM(C47:C58)</f>
        <v>509</v>
      </c>
      <c r="D268" s="115">
        <f>SUM(D47:D58)</f>
        <v>120904232</v>
      </c>
      <c r="E268" s="105">
        <f>SUM(E47:E58)</f>
        <v>625</v>
      </c>
      <c r="F268" s="115">
        <f>SUM(F47:F58)</f>
        <v>129197240</v>
      </c>
      <c r="G268" s="520">
        <f t="shared" si="132"/>
        <v>-0.22789783889980353</v>
      </c>
      <c r="H268" s="520">
        <f t="shared" si="132"/>
        <v>-6.8591544421703954E-2</v>
      </c>
      <c r="I268" s="105">
        <f>SUM(I47:I58)</f>
        <v>32</v>
      </c>
      <c r="J268" s="115">
        <f>SUM(J47:J58)</f>
        <v>28794514</v>
      </c>
      <c r="K268" s="105">
        <f>SUM(K47:K58)</f>
        <v>35</v>
      </c>
      <c r="L268" s="115">
        <f>SUM(L47:L58)</f>
        <v>43508603</v>
      </c>
      <c r="M268" s="520">
        <f t="shared" si="133"/>
        <v>-9.375E-2</v>
      </c>
      <c r="N268" s="520">
        <f t="shared" si="133"/>
        <v>-0.51100320706923552</v>
      </c>
      <c r="O268" s="64"/>
      <c r="P268" s="64"/>
      <c r="S268" s="65">
        <v>2008</v>
      </c>
      <c r="T268">
        <v>58</v>
      </c>
      <c r="U268" s="66">
        <v>78242085</v>
      </c>
      <c r="V268">
        <v>107</v>
      </c>
      <c r="W268" s="66">
        <v>93246964</v>
      </c>
      <c r="X268" s="90">
        <v>-0.84482758620689657</v>
      </c>
      <c r="Y268" s="90">
        <v>-0.19177504024848008</v>
      </c>
    </row>
    <row r="269" spans="1:31" hidden="1" x14ac:dyDescent="0.2">
      <c r="A269" s="105"/>
      <c r="B269" s="210">
        <v>2011</v>
      </c>
      <c r="C269" s="526">
        <f>SUM(C59:C70)</f>
        <v>585</v>
      </c>
      <c r="D269" s="123">
        <f>SUM(D59:D70)</f>
        <v>136295952</v>
      </c>
      <c r="E269" s="124">
        <f>SUM(E59:E70)</f>
        <v>509</v>
      </c>
      <c r="F269" s="123">
        <f>SUM(F59:F70)</f>
        <v>120904232</v>
      </c>
      <c r="G269" s="520">
        <f t="shared" si="132"/>
        <v>0.12991452991452992</v>
      </c>
      <c r="H269" s="520">
        <f t="shared" si="132"/>
        <v>0.11292866570241206</v>
      </c>
      <c r="I269" s="105">
        <f>SUM(I59:I70)</f>
        <v>36</v>
      </c>
      <c r="J269" s="115">
        <f>SUM(J59:J70)</f>
        <v>50154517</v>
      </c>
      <c r="K269" s="105">
        <f>SUM(K59:K70)</f>
        <v>32</v>
      </c>
      <c r="L269" s="115">
        <f>SUM(L59:L70)</f>
        <v>28794514</v>
      </c>
      <c r="M269" s="520">
        <f t="shared" si="133"/>
        <v>0.1111111111111111</v>
      </c>
      <c r="N269" s="520">
        <f t="shared" si="133"/>
        <v>0.4258839338438849</v>
      </c>
      <c r="O269" s="64"/>
      <c r="P269" s="64"/>
      <c r="S269" s="65">
        <v>2009</v>
      </c>
      <c r="T269">
        <v>35</v>
      </c>
      <c r="U269" s="66">
        <v>43508603</v>
      </c>
      <c r="V269">
        <v>58</v>
      </c>
      <c r="W269" s="66">
        <v>78242085</v>
      </c>
      <c r="X269" s="90">
        <v>-0.65714285714285714</v>
      </c>
      <c r="Y269" s="90">
        <v>-0.79831296812724606</v>
      </c>
    </row>
    <row r="270" spans="1:31" hidden="1" x14ac:dyDescent="0.2">
      <c r="A270" s="105"/>
      <c r="B270" s="210">
        <v>2012</v>
      </c>
      <c r="C270" s="526">
        <f>SUM(C71:C82)</f>
        <v>1041</v>
      </c>
      <c r="D270" s="123">
        <f>SUM(D71:D82)</f>
        <v>219127369.59999999</v>
      </c>
      <c r="E270" s="124">
        <f>SUM(E71:E82)</f>
        <v>585</v>
      </c>
      <c r="F270" s="123">
        <f>SUM(F71:F82)</f>
        <v>136295952</v>
      </c>
      <c r="G270" s="520">
        <f>(C270-E270)/C270</f>
        <v>0.43804034582132567</v>
      </c>
      <c r="H270" s="520">
        <f>(D270-F270)/D270</f>
        <v>0.37800580434658765</v>
      </c>
      <c r="I270" s="105">
        <f>SUM(I71:I82)</f>
        <v>53</v>
      </c>
      <c r="J270" s="115">
        <f>SUM(J71:J82)</f>
        <v>99443052.770000011</v>
      </c>
      <c r="K270" s="105">
        <f>SUM(K71:K82)</f>
        <v>36</v>
      </c>
      <c r="L270" s="115">
        <f>SUM(L71:L82)</f>
        <v>50154517</v>
      </c>
      <c r="M270" s="520">
        <f>(I270-K270)/I270</f>
        <v>0.32075471698113206</v>
      </c>
      <c r="N270" s="520">
        <f>(J270-L270)/J270</f>
        <v>0.49564584349596097</v>
      </c>
      <c r="O270" s="64"/>
      <c r="P270" s="64"/>
      <c r="S270" s="65">
        <v>2010</v>
      </c>
      <c r="T270">
        <v>32</v>
      </c>
      <c r="U270" s="66">
        <v>28697454</v>
      </c>
      <c r="V270">
        <v>35</v>
      </c>
      <c r="W270" s="66">
        <v>43508603</v>
      </c>
      <c r="X270" s="90">
        <v>-9.375E-2</v>
      </c>
      <c r="Y270" s="90">
        <v>-0.51611369426709419</v>
      </c>
    </row>
    <row r="271" spans="1:31" hidden="1" x14ac:dyDescent="0.2">
      <c r="A271" s="105"/>
      <c r="B271" s="210">
        <v>2013</v>
      </c>
      <c r="C271" s="526">
        <f>SUM(C83:C94)</f>
        <v>1400</v>
      </c>
      <c r="D271" s="123">
        <f>SUM(D83:D94)</f>
        <v>266121198.99000001</v>
      </c>
      <c r="E271" s="124">
        <f>SUM(E83:E94)</f>
        <v>1041</v>
      </c>
      <c r="F271" s="123">
        <f>SUM(F83:F94)</f>
        <v>219127369.59999999</v>
      </c>
      <c r="G271" s="520">
        <f t="shared" ref="G271:H273" si="134">(C271-E271)/C271</f>
        <v>0.25642857142857145</v>
      </c>
      <c r="H271" s="520">
        <f t="shared" si="134"/>
        <v>0.17658807178215777</v>
      </c>
      <c r="I271" s="105">
        <f>SUM(I83:I94)</f>
        <v>59</v>
      </c>
      <c r="J271" s="115">
        <f>SUM(J83:J94)</f>
        <v>70169985.099999994</v>
      </c>
      <c r="K271" s="105">
        <f>SUM(K83:K94)</f>
        <v>53</v>
      </c>
      <c r="L271" s="115">
        <f>SUM(L83:L94)</f>
        <v>99443052.770000011</v>
      </c>
      <c r="M271" s="520">
        <f t="shared" ref="M271:N273" si="135">(I271-K271)/I271</f>
        <v>0.10169491525423729</v>
      </c>
      <c r="N271" s="520">
        <f t="shared" si="135"/>
        <v>-0.41717363383051392</v>
      </c>
      <c r="O271" s="77"/>
      <c r="P271" s="77"/>
      <c r="R271" t="s">
        <v>215</v>
      </c>
      <c r="S271" s="65" t="s">
        <v>210</v>
      </c>
      <c r="T271">
        <v>50</v>
      </c>
      <c r="U271" s="66">
        <v>63014020</v>
      </c>
      <c r="V271">
        <v>32</v>
      </c>
      <c r="W271" s="66">
        <v>28697454</v>
      </c>
      <c r="X271" s="90">
        <f>(T271-V271)/T271</f>
        <v>0.36</v>
      </c>
      <c r="Y271" s="90">
        <f>(U271-W271)/U271</f>
        <v>0.54458620478426867</v>
      </c>
    </row>
    <row r="272" spans="1:31" hidden="1" x14ac:dyDescent="0.2">
      <c r="A272" s="105"/>
      <c r="B272" s="210">
        <v>2014</v>
      </c>
      <c r="C272" s="526">
        <f>SUM(C95:C106)</f>
        <v>1232</v>
      </c>
      <c r="D272" s="123">
        <f>SUM(D95:D106)</f>
        <v>236664723</v>
      </c>
      <c r="E272" s="124">
        <f>SUM(E95:E106)</f>
        <v>1400</v>
      </c>
      <c r="F272" s="123">
        <f>SUM(F95:F106)</f>
        <v>266121198.99000001</v>
      </c>
      <c r="G272" s="520">
        <f t="shared" si="134"/>
        <v>-0.13636363636363635</v>
      </c>
      <c r="H272" s="520">
        <f t="shared" si="134"/>
        <v>-0.12446500524710652</v>
      </c>
      <c r="I272" s="105">
        <f>SUM(I95:I106)</f>
        <v>56</v>
      </c>
      <c r="J272" s="115">
        <f>SUM(J95:J106)</f>
        <v>71395316.949999988</v>
      </c>
      <c r="K272" s="105">
        <f>SUM(K95:K106)</f>
        <v>59</v>
      </c>
      <c r="L272" s="115">
        <f>SUM(L95:L106)</f>
        <v>70169985.099999994</v>
      </c>
      <c r="M272" s="520">
        <f t="shared" si="135"/>
        <v>-5.3571428571428568E-2</v>
      </c>
      <c r="N272" s="520">
        <f t="shared" si="135"/>
        <v>1.7162636183240508E-2</v>
      </c>
      <c r="O272" s="90"/>
      <c r="P272" s="90"/>
    </row>
    <row r="273" spans="1:16" hidden="1" x14ac:dyDescent="0.2">
      <c r="A273" s="105"/>
      <c r="B273" s="210">
        <v>2015</v>
      </c>
      <c r="C273" s="526">
        <f>SUM(C107:C118)</f>
        <v>1470</v>
      </c>
      <c r="D273" s="123">
        <f>SUM(D107:D118)</f>
        <v>298218424.87</v>
      </c>
      <c r="E273" s="124">
        <f>SUM(E107:E118)</f>
        <v>1232</v>
      </c>
      <c r="F273" s="123">
        <f>SUM(F107:F118)</f>
        <v>236664723</v>
      </c>
      <c r="G273" s="520">
        <f t="shared" ref="G273:G279" si="136">(C273-E273)/C273</f>
        <v>0.16190476190476191</v>
      </c>
      <c r="H273" s="520">
        <f t="shared" si="134"/>
        <v>0.20640475817962162</v>
      </c>
      <c r="I273" s="105">
        <f>SUM(I107:I118)</f>
        <v>75</v>
      </c>
      <c r="J273" s="115">
        <f>SUM(J107:J118)</f>
        <v>105192185.28999999</v>
      </c>
      <c r="K273" s="105">
        <f>SUM(K107:K118)</f>
        <v>56</v>
      </c>
      <c r="L273" s="115">
        <f>SUM(L107:L118)</f>
        <v>71395316.949999988</v>
      </c>
      <c r="M273" s="520">
        <f t="shared" si="135"/>
        <v>0.25333333333333335</v>
      </c>
      <c r="N273" s="520">
        <f>(J273-L273)/J273</f>
        <v>0.32128687360973451</v>
      </c>
      <c r="O273" s="90"/>
      <c r="P273" s="90"/>
    </row>
    <row r="274" spans="1:16" hidden="1" x14ac:dyDescent="0.2">
      <c r="A274" s="105"/>
      <c r="B274" s="211">
        <v>2016</v>
      </c>
      <c r="C274" s="526">
        <f>SUM(C119:C130)</f>
        <v>1727</v>
      </c>
      <c r="D274" s="123">
        <f>SUM(D119:D130)</f>
        <v>366620378.0999999</v>
      </c>
      <c r="E274" s="124">
        <f>SUM(E119:E130)</f>
        <v>1470</v>
      </c>
      <c r="F274" s="123">
        <f>SUM(F119:F130)</f>
        <v>298218424.87</v>
      </c>
      <c r="G274" s="520">
        <f t="shared" si="136"/>
        <v>0.14881297046902142</v>
      </c>
      <c r="H274" s="520">
        <f t="shared" ref="H274:H279" si="137">(D274-F274)/D274</f>
        <v>0.18657433496875203</v>
      </c>
      <c r="I274" s="105">
        <f>SUM(I119:I130)</f>
        <v>51</v>
      </c>
      <c r="J274" s="115">
        <f>SUM(J119:J261)</f>
        <v>1704968945.7390001</v>
      </c>
      <c r="K274" s="105">
        <f>SUM(K119:K130)</f>
        <v>75</v>
      </c>
      <c r="L274" s="115">
        <f>SUM(L119:L130)</f>
        <v>105192185.28999999</v>
      </c>
      <c r="M274" s="520">
        <f t="shared" ref="M274:N276" si="138">(I274-K274)/I274</f>
        <v>-0.47058823529411764</v>
      </c>
      <c r="N274" s="520">
        <f t="shared" si="138"/>
        <v>0.93830257990745658</v>
      </c>
      <c r="O274" s="90"/>
      <c r="P274" s="90"/>
    </row>
    <row r="275" spans="1:16" x14ac:dyDescent="0.2">
      <c r="A275" s="105"/>
      <c r="B275" s="211">
        <v>2017</v>
      </c>
      <c r="C275" s="526">
        <f>SUM(C131:C142)</f>
        <v>2414</v>
      </c>
      <c r="D275" s="123">
        <f>SUM(D131:D142)</f>
        <v>475337989.61000001</v>
      </c>
      <c r="E275" s="124">
        <f>SUM(E131:E142)</f>
        <v>1727</v>
      </c>
      <c r="F275" s="123">
        <f>SUM(F131:F262)</f>
        <v>4524413877.6000013</v>
      </c>
      <c r="G275" s="520">
        <f t="shared" si="136"/>
        <v>0.28458989229494613</v>
      </c>
      <c r="H275" s="520">
        <f t="shared" si="137"/>
        <v>-8.5183090274609476</v>
      </c>
      <c r="I275" s="105">
        <f>SUM(I131:I142)</f>
        <v>80</v>
      </c>
      <c r="J275" s="115">
        <f>SUM(J131:J262)</f>
        <v>1632339889.1390002</v>
      </c>
      <c r="K275" s="105">
        <f>SUM(K131:K142)</f>
        <v>51</v>
      </c>
      <c r="L275" s="115">
        <f>SUM(L131:L262)</f>
        <v>1569002750.7390001</v>
      </c>
      <c r="M275" s="520">
        <f t="shared" si="138"/>
        <v>0.36249999999999999</v>
      </c>
      <c r="N275" s="520">
        <f t="shared" si="138"/>
        <v>3.8801440080845004E-2</v>
      </c>
      <c r="O275" s="90"/>
      <c r="P275" s="90"/>
    </row>
    <row r="276" spans="1:16" x14ac:dyDescent="0.2">
      <c r="A276" s="105"/>
      <c r="B276" s="211">
        <v>2018</v>
      </c>
      <c r="C276" s="526">
        <f>SUM(C143:C261)</f>
        <v>18725</v>
      </c>
      <c r="D276" s="123">
        <f>SUM(D143:D261)</f>
        <v>4010573660.5900011</v>
      </c>
      <c r="E276" s="124">
        <f>SUM(E143:E261)</f>
        <v>19811</v>
      </c>
      <c r="F276" s="123">
        <f>SUM(F143:F263)</f>
        <v>4157793499.500001</v>
      </c>
      <c r="G276" s="520">
        <f t="shared" si="136"/>
        <v>-5.7997329773030709E-2</v>
      </c>
      <c r="H276" s="520">
        <f t="shared" si="137"/>
        <v>-3.6707925441354976E-2</v>
      </c>
      <c r="I276" s="105">
        <f>SUM(I143:I261)</f>
        <v>643</v>
      </c>
      <c r="J276" s="115">
        <f>SUM(J143:J263)</f>
        <v>1489619466.9790001</v>
      </c>
      <c r="K276" s="105">
        <f>SUM(K143:K261)</f>
        <v>667</v>
      </c>
      <c r="L276" s="115">
        <f>SUM(L143:L263)</f>
        <v>1496373694.1390002</v>
      </c>
      <c r="M276" s="520">
        <f t="shared" si="138"/>
        <v>-3.7325038880248837E-2</v>
      </c>
      <c r="N276" s="537">
        <f t="shared" si="138"/>
        <v>-4.5341963566694603E-3</v>
      </c>
      <c r="O276" s="90"/>
      <c r="P276" s="90"/>
    </row>
    <row r="277" spans="1:16" x14ac:dyDescent="0.2">
      <c r="A277" s="105"/>
      <c r="B277" s="210">
        <v>2019</v>
      </c>
      <c r="C277" s="526">
        <f t="shared" ref="C277:F278" si="139">SUM(C155:C166)</f>
        <v>3024</v>
      </c>
      <c r="D277" s="524">
        <f t="shared" si="139"/>
        <v>602250355.85000002</v>
      </c>
      <c r="E277" s="526">
        <f t="shared" si="139"/>
        <v>3137</v>
      </c>
      <c r="F277" s="500">
        <f t="shared" si="139"/>
        <v>593981144.35000002</v>
      </c>
      <c r="G277" s="520">
        <f t="shared" si="136"/>
        <v>-3.7367724867724869E-2</v>
      </c>
      <c r="H277" s="520">
        <f t="shared" si="137"/>
        <v>1.3730521567445246E-2</v>
      </c>
      <c r="I277" s="124">
        <f t="shared" ref="I277:L278" si="140">SUM(I155:I166)</f>
        <v>68</v>
      </c>
      <c r="J277" s="500">
        <f t="shared" si="140"/>
        <v>163801963.78999999</v>
      </c>
      <c r="K277" s="124">
        <f t="shared" si="140"/>
        <v>108</v>
      </c>
      <c r="L277" s="500">
        <f t="shared" si="140"/>
        <v>154033146.99000001</v>
      </c>
      <c r="M277" s="520">
        <f t="shared" ref="M277:N279" si="141">(I277-K277)/I277</f>
        <v>-0.58823529411764708</v>
      </c>
      <c r="N277" s="520">
        <f t="shared" si="141"/>
        <v>5.9637971206034847E-2</v>
      </c>
      <c r="O277" s="90"/>
      <c r="P277" s="90"/>
    </row>
    <row r="278" spans="1:16" x14ac:dyDescent="0.2">
      <c r="A278" s="105"/>
      <c r="B278" s="211">
        <v>2020</v>
      </c>
      <c r="C278" s="526">
        <f t="shared" si="139"/>
        <v>2943</v>
      </c>
      <c r="D278" s="524">
        <f t="shared" si="139"/>
        <v>589695858.70999992</v>
      </c>
      <c r="E278" s="526">
        <f t="shared" si="139"/>
        <v>3271</v>
      </c>
      <c r="F278" s="500">
        <f t="shared" si="139"/>
        <v>615492757.96000004</v>
      </c>
      <c r="G278" s="520">
        <f t="shared" si="136"/>
        <v>-0.11145090044172613</v>
      </c>
      <c r="H278" s="520">
        <f t="shared" si="137"/>
        <v>-4.374610889490152E-2</v>
      </c>
      <c r="I278" s="124">
        <f t="shared" si="140"/>
        <v>60</v>
      </c>
      <c r="J278" s="500">
        <f t="shared" si="140"/>
        <v>151274416.78999999</v>
      </c>
      <c r="K278" s="124">
        <f t="shared" si="140"/>
        <v>104</v>
      </c>
      <c r="L278" s="500">
        <f t="shared" si="140"/>
        <v>141886718.99000001</v>
      </c>
      <c r="M278" s="520">
        <f t="shared" si="141"/>
        <v>-0.73333333333333328</v>
      </c>
      <c r="N278" s="520">
        <f t="shared" si="141"/>
        <v>6.2057405337956367E-2</v>
      </c>
      <c r="O278" s="90"/>
      <c r="P278" s="90"/>
    </row>
    <row r="279" spans="1:16" x14ac:dyDescent="0.2">
      <c r="A279" s="105"/>
      <c r="B279" s="211">
        <v>2021</v>
      </c>
      <c r="C279" s="526">
        <f>SUM(C179:C190)</f>
        <v>2725</v>
      </c>
      <c r="D279" s="524">
        <f>SUM(D179:D190)</f>
        <v>589833268.37</v>
      </c>
      <c r="E279" s="526">
        <f>SUM(E164:E175)</f>
        <v>3024</v>
      </c>
      <c r="F279" s="524">
        <f>SUM(F164:F175)</f>
        <v>602250355.85000002</v>
      </c>
      <c r="G279" s="520">
        <f t="shared" si="136"/>
        <v>-0.10972477064220183</v>
      </c>
      <c r="H279" s="520">
        <f t="shared" si="137"/>
        <v>-2.1051860154166196E-2</v>
      </c>
      <c r="I279" s="526">
        <f>SUM(I179:I190)</f>
        <v>88</v>
      </c>
      <c r="J279" s="524">
        <f>SUM(J179:J190)</f>
        <v>293358769.98000002</v>
      </c>
      <c r="K279" s="526">
        <f>SUM(K167:K178)</f>
        <v>58</v>
      </c>
      <c r="L279" s="524">
        <f>SUM(L167:L178)</f>
        <v>155356705.79000002</v>
      </c>
      <c r="M279" s="520">
        <f t="shared" si="141"/>
        <v>0.34090909090909088</v>
      </c>
      <c r="N279" s="520">
        <f t="shared" si="141"/>
        <v>0.47042078953156369</v>
      </c>
      <c r="O279" s="90"/>
      <c r="P279" s="90"/>
    </row>
    <row r="280" spans="1:16" x14ac:dyDescent="0.2">
      <c r="A280" s="105"/>
      <c r="B280" s="211">
        <v>2022</v>
      </c>
      <c r="C280" s="526">
        <f>SUM(C191:C202)</f>
        <v>2309</v>
      </c>
      <c r="D280" s="524">
        <f>SUM(D191:D202)</f>
        <v>507532829.02999997</v>
      </c>
      <c r="E280" s="526">
        <f>SUM(E179:E190)</f>
        <v>2369</v>
      </c>
      <c r="F280" s="524">
        <f>SUM(F179:F190)</f>
        <v>535240625.18999994</v>
      </c>
      <c r="G280" s="520">
        <f t="shared" ref="G280:H282" si="142">(C280-E280)/C280</f>
        <v>-2.5985275010827199E-2</v>
      </c>
      <c r="H280" s="520">
        <f t="shared" si="142"/>
        <v>-5.4593111174611672E-2</v>
      </c>
      <c r="I280" s="526">
        <f>SUM(I191:I202)</f>
        <v>105</v>
      </c>
      <c r="J280" s="524">
        <f>SUM(J191:J202)</f>
        <v>312216180.47000003</v>
      </c>
      <c r="K280" s="526">
        <f>SUM(K179:K190)</f>
        <v>77</v>
      </c>
      <c r="L280" s="524">
        <f>SUM(L179:L190)</f>
        <v>201827129.15000001</v>
      </c>
      <c r="M280" s="520">
        <f t="shared" ref="M280:N282" si="143">(I280-K280)/I280</f>
        <v>0.26666666666666666</v>
      </c>
      <c r="N280" s="520">
        <f t="shared" si="143"/>
        <v>0.35356608089248914</v>
      </c>
      <c r="O280" s="90"/>
      <c r="P280" s="90"/>
    </row>
    <row r="281" spans="1:16" x14ac:dyDescent="0.2">
      <c r="A281" s="105"/>
      <c r="B281" s="211">
        <v>2023</v>
      </c>
      <c r="C281" s="526">
        <f>SUM(C203:C214)</f>
        <v>2168</v>
      </c>
      <c r="D281" s="524">
        <f>SUM(D203:D214)</f>
        <v>576224190.19000006</v>
      </c>
      <c r="E281" s="526">
        <f>SUM(E203:E214)</f>
        <v>2040</v>
      </c>
      <c r="F281" s="524">
        <f>SUM(F191:F202)</f>
        <v>613138605.26999998</v>
      </c>
      <c r="G281" s="520">
        <f t="shared" si="142"/>
        <v>5.9040590405904057E-2</v>
      </c>
      <c r="H281" s="520">
        <f t="shared" si="142"/>
        <v>-6.4062591797522467E-2</v>
      </c>
      <c r="I281" s="526">
        <f>SUM(I203:I214)</f>
        <v>86</v>
      </c>
      <c r="J281" s="524">
        <f>SUM(J203:J214)</f>
        <v>134623414.68900001</v>
      </c>
      <c r="K281" s="526">
        <f>SUM(K203:K214)</f>
        <v>72</v>
      </c>
      <c r="L281" s="524">
        <f>SUM(L203:L214)</f>
        <v>264306318.06999999</v>
      </c>
      <c r="M281" s="520">
        <f t="shared" si="143"/>
        <v>0.16279069767441862</v>
      </c>
      <c r="N281" s="520">
        <f t="shared" si="143"/>
        <v>-0.96330124800790906</v>
      </c>
      <c r="O281" s="90"/>
      <c r="P281" s="90"/>
    </row>
    <row r="282" spans="1:16" x14ac:dyDescent="0.2">
      <c r="A282" s="105"/>
      <c r="B282" s="531">
        <v>2024</v>
      </c>
      <c r="C282" s="526">
        <f>SUM(C215:C223)</f>
        <v>1277</v>
      </c>
      <c r="D282" s="524">
        <f>SUM(D215:D223)</f>
        <v>269615233.90000004</v>
      </c>
      <c r="E282" s="526">
        <f>SUM(E215:E223)</f>
        <v>1675</v>
      </c>
      <c r="F282" s="524">
        <f>SUM(F215:F223)</f>
        <v>351702465.06</v>
      </c>
      <c r="G282" s="520">
        <f t="shared" si="142"/>
        <v>-0.31166797180892719</v>
      </c>
      <c r="H282" s="520">
        <f t="shared" si="142"/>
        <v>-0.30446065666469729</v>
      </c>
      <c r="I282" s="526">
        <f>SUM(I215:I223)</f>
        <v>50</v>
      </c>
      <c r="J282" s="524">
        <f>SUM(J215:J223)</f>
        <v>100713214.48</v>
      </c>
      <c r="K282" s="526">
        <f>SUM(K215:K223)</f>
        <v>75</v>
      </c>
      <c r="L282" s="524">
        <f>SUM(L215:L223)</f>
        <v>94189153.089000002</v>
      </c>
      <c r="M282" s="520">
        <f t="shared" si="143"/>
        <v>-0.5</v>
      </c>
      <c r="N282" s="520">
        <f t="shared" si="143"/>
        <v>6.4778603529684523E-2</v>
      </c>
      <c r="O282" s="90"/>
      <c r="P282" s="90"/>
    </row>
    <row r="283" spans="1:16" x14ac:dyDescent="0.2">
      <c r="A283" s="105"/>
      <c r="B283" s="531">
        <v>2025</v>
      </c>
      <c r="C283" s="526">
        <f>SUM(C227:C238)</f>
        <v>1277</v>
      </c>
      <c r="D283" s="524">
        <f>SUM(D227:D238)</f>
        <v>279169049.78000003</v>
      </c>
      <c r="E283" s="526">
        <f>SUM(E215:E226)</f>
        <v>2018</v>
      </c>
      <c r="F283" s="524">
        <f>SUM(F215:F226)</f>
        <v>424021030.56</v>
      </c>
      <c r="G283" s="520">
        <f t="shared" ref="G283" si="144">(C283-E283)/C283</f>
        <v>-0.58026624902114332</v>
      </c>
      <c r="H283" s="520">
        <f t="shared" ref="H283" si="145">(D283-F283)/D283</f>
        <v>-0.51886833764040463</v>
      </c>
      <c r="I283" s="526">
        <f>SUM(I227:I238)</f>
        <v>52</v>
      </c>
      <c r="J283" s="524">
        <f>SUM(J227:J238)</f>
        <v>133373818.16</v>
      </c>
      <c r="K283" s="526">
        <f>SUM(K215:K226)</f>
        <v>93</v>
      </c>
      <c r="L283" s="524">
        <f>SUM(L215:L226)</f>
        <v>112782633.529</v>
      </c>
      <c r="M283" s="520">
        <f t="shared" ref="M283" si="146">(I283-K283)/I283</f>
        <v>-0.78846153846153844</v>
      </c>
      <c r="N283" s="520">
        <f t="shared" ref="N283" si="147">(J283-L283)/J283</f>
        <v>0.15438700724828974</v>
      </c>
      <c r="O283" s="90"/>
      <c r="P283" s="90"/>
    </row>
    <row r="284" spans="1:16" x14ac:dyDescent="0.2">
      <c r="A284" s="105"/>
      <c r="B284" s="531"/>
      <c r="C284" s="526"/>
      <c r="D284" s="524"/>
      <c r="E284" s="526"/>
      <c r="F284" s="524"/>
      <c r="G284" s="520"/>
      <c r="H284" s="520"/>
      <c r="I284" s="526"/>
      <c r="J284" s="524"/>
      <c r="K284" s="526"/>
      <c r="L284" s="524"/>
      <c r="M284" s="520"/>
      <c r="N284" s="520"/>
      <c r="O284" s="90"/>
      <c r="P284" s="90"/>
    </row>
    <row r="285" spans="1:16" x14ac:dyDescent="0.2">
      <c r="A285" s="105"/>
      <c r="B285" s="121"/>
      <c r="C285" s="122"/>
      <c r="D285" s="123"/>
      <c r="E285" s="124"/>
      <c r="F285" s="123"/>
      <c r="G285" s="89"/>
      <c r="H285" s="89"/>
      <c r="I285" s="105"/>
      <c r="J285" s="115"/>
      <c r="K285" s="105"/>
      <c r="L285" s="115"/>
      <c r="M285" s="89"/>
      <c r="N285" s="89"/>
      <c r="O285" s="90"/>
      <c r="P285" s="90"/>
    </row>
    <row r="286" spans="1:16" x14ac:dyDescent="0.2">
      <c r="A286" s="105"/>
      <c r="B286" s="105"/>
      <c r="C286" s="618" t="s">
        <v>159</v>
      </c>
      <c r="D286" s="618"/>
      <c r="E286" s="618"/>
      <c r="F286" s="618"/>
      <c r="I286" s="618" t="s">
        <v>160</v>
      </c>
      <c r="J286" s="618"/>
      <c r="K286" s="618"/>
      <c r="L286" s="618"/>
      <c r="M286" s="61"/>
      <c r="N286" s="61"/>
    </row>
    <row r="287" spans="1:16" x14ac:dyDescent="0.2">
      <c r="A287" s="105"/>
      <c r="B287" s="105"/>
      <c r="C287" s="619" t="s">
        <v>157</v>
      </c>
      <c r="D287" s="619"/>
      <c r="E287" s="619" t="s">
        <v>158</v>
      </c>
      <c r="F287" s="619"/>
      <c r="G287" s="617" t="s">
        <v>161</v>
      </c>
      <c r="H287" s="617"/>
      <c r="I287" s="620" t="s">
        <v>157</v>
      </c>
      <c r="J287" s="620"/>
      <c r="K287" s="620" t="s">
        <v>158</v>
      </c>
      <c r="L287" s="620"/>
      <c r="M287" s="617" t="s">
        <v>161</v>
      </c>
      <c r="N287" s="617"/>
      <c r="O287" s="534"/>
    </row>
    <row r="288" spans="1:16" x14ac:dyDescent="0.2">
      <c r="A288" s="105"/>
      <c r="B288" s="108"/>
      <c r="C288" s="107" t="s">
        <v>155</v>
      </c>
      <c r="D288" s="107" t="s">
        <v>9</v>
      </c>
      <c r="E288" s="107" t="s">
        <v>156</v>
      </c>
      <c r="F288" s="107" t="s">
        <v>9</v>
      </c>
      <c r="G288" s="521" t="s">
        <v>156</v>
      </c>
      <c r="H288" s="521" t="s">
        <v>9</v>
      </c>
      <c r="I288" s="106" t="s">
        <v>155</v>
      </c>
      <c r="J288" s="106" t="s">
        <v>9</v>
      </c>
      <c r="K288" s="106" t="s">
        <v>156</v>
      </c>
      <c r="L288" s="106" t="s">
        <v>9</v>
      </c>
      <c r="M288" s="521" t="s">
        <v>156</v>
      </c>
      <c r="N288" s="521" t="s">
        <v>9</v>
      </c>
      <c r="O288" s="534"/>
    </row>
    <row r="289" spans="1:15" x14ac:dyDescent="0.2">
      <c r="A289" s="105"/>
      <c r="B289" s="125" t="s">
        <v>209</v>
      </c>
      <c r="C289" s="112"/>
      <c r="D289" s="113"/>
      <c r="E289" s="114"/>
      <c r="F289" s="113"/>
      <c r="G289" s="536"/>
      <c r="H289" s="536"/>
      <c r="I289" s="105"/>
      <c r="J289" s="115"/>
      <c r="K289" s="105"/>
      <c r="L289" s="115"/>
      <c r="M289" s="536"/>
      <c r="N289" s="536"/>
      <c r="O289" s="534"/>
    </row>
    <row r="290" spans="1:15" hidden="1" x14ac:dyDescent="0.2">
      <c r="A290" s="105"/>
      <c r="B290" s="120" t="s">
        <v>162</v>
      </c>
      <c r="C290" s="120">
        <f>SUM(C8:C19)</f>
        <v>865</v>
      </c>
      <c r="D290" s="115">
        <f>SUM(D8:D19)</f>
        <v>206277196</v>
      </c>
      <c r="E290" s="105">
        <f>SUM(E8:E19)</f>
        <v>2111</v>
      </c>
      <c r="F290" s="115">
        <f>SUM(F11:F22)</f>
        <v>336455250</v>
      </c>
      <c r="G290" s="520">
        <f t="shared" ref="G290:H292" si="148">(C290-E290)/C290</f>
        <v>-1.4404624277456648</v>
      </c>
      <c r="H290" s="520">
        <f t="shared" si="148"/>
        <v>-0.63108310818807134</v>
      </c>
      <c r="I290" s="105">
        <f>SUM(I8:I19)</f>
        <v>122</v>
      </c>
      <c r="J290" s="115">
        <f>SUM(J8:J19)</f>
        <v>157057360</v>
      </c>
      <c r="K290" s="105">
        <f>SUM(K8:K19)</f>
        <v>118</v>
      </c>
      <c r="L290" s="115">
        <f>SUM(L8:L19)</f>
        <v>119295224</v>
      </c>
      <c r="M290" s="520">
        <f t="shared" ref="M290:M292" si="149">(I290-K290)/I290</f>
        <v>3.2786885245901641E-2</v>
      </c>
      <c r="N290" s="520">
        <f t="shared" ref="N290:N307" si="150">(J290-L290)/J290</f>
        <v>0.24043531611635394</v>
      </c>
      <c r="O290" s="534"/>
    </row>
    <row r="291" spans="1:15" hidden="1" x14ac:dyDescent="0.2">
      <c r="A291" s="105"/>
      <c r="B291" s="120" t="s">
        <v>141</v>
      </c>
      <c r="C291" s="120">
        <f>SUM(C20:C31)</f>
        <v>816</v>
      </c>
      <c r="D291" s="115">
        <f>SUM(D20:D31)</f>
        <v>162837785</v>
      </c>
      <c r="E291" s="105">
        <f>SUM(E20:E31)</f>
        <v>865</v>
      </c>
      <c r="F291" s="115">
        <f>SUM(F20:F31)</f>
        <v>206277196</v>
      </c>
      <c r="G291" s="520">
        <f t="shared" si="148"/>
        <v>-6.0049019607843139E-2</v>
      </c>
      <c r="H291" s="520">
        <f t="shared" si="148"/>
        <v>-0.26676493419509484</v>
      </c>
      <c r="I291" s="105">
        <f>SUM(I20:I31)</f>
        <v>59</v>
      </c>
      <c r="J291" s="115">
        <f>SUM(J20:J31)</f>
        <v>76230460</v>
      </c>
      <c r="K291" s="105">
        <f>SUM(K20:K31)</f>
        <v>122</v>
      </c>
      <c r="L291" s="115">
        <f>SUM(L20:L31)</f>
        <v>157057360</v>
      </c>
      <c r="M291" s="520">
        <f t="shared" si="149"/>
        <v>-1.0677966101694916</v>
      </c>
      <c r="N291" s="520">
        <f t="shared" si="150"/>
        <v>-1.0602966320811917</v>
      </c>
      <c r="O291" s="534"/>
    </row>
    <row r="292" spans="1:15" hidden="1" x14ac:dyDescent="0.2">
      <c r="A292" s="105"/>
      <c r="B292" s="210" t="s">
        <v>178</v>
      </c>
      <c r="C292" s="120">
        <f>SUM(C32:C43)</f>
        <v>561</v>
      </c>
      <c r="D292" s="115">
        <f>SUM(D32:D43)</f>
        <v>113271070</v>
      </c>
      <c r="E292" s="105">
        <f>SUM(E32:E43)</f>
        <v>816</v>
      </c>
      <c r="F292" s="115">
        <f>SUM(F32:F43)</f>
        <v>162837785</v>
      </c>
      <c r="G292" s="520">
        <f t="shared" si="148"/>
        <v>-0.45454545454545453</v>
      </c>
      <c r="H292" s="520">
        <f t="shared" si="148"/>
        <v>-0.43759377394422072</v>
      </c>
      <c r="I292" s="105">
        <f>SUM(I32:I43)</f>
        <v>43</v>
      </c>
      <c r="J292" s="115">
        <f>SUM(J32:J43)</f>
        <v>47851152</v>
      </c>
      <c r="K292" s="105">
        <f>SUM(K32:K43)</f>
        <v>59</v>
      </c>
      <c r="L292" s="115">
        <f>SUM(L32:L43)</f>
        <v>76230460</v>
      </c>
      <c r="M292" s="520">
        <f t="shared" si="149"/>
        <v>-0.37209302325581395</v>
      </c>
      <c r="N292" s="520">
        <f t="shared" si="150"/>
        <v>-0.59307470800285023</v>
      </c>
      <c r="O292" s="534"/>
    </row>
    <row r="293" spans="1:15" hidden="1" x14ac:dyDescent="0.2">
      <c r="A293" s="105"/>
      <c r="B293" s="120" t="s">
        <v>192</v>
      </c>
      <c r="C293" s="120">
        <f>SUM(C44:C55)</f>
        <v>562</v>
      </c>
      <c r="D293" s="115">
        <f>SUM(D44:D55)</f>
        <v>130573037</v>
      </c>
      <c r="E293" s="105">
        <f>SUM(E44:E55)</f>
        <v>561</v>
      </c>
      <c r="F293" s="115">
        <f>SUM(F44:F55)</f>
        <v>113271070</v>
      </c>
      <c r="G293" s="520">
        <f t="shared" ref="G293:H295" si="151">(C293-E293)/C293</f>
        <v>1.7793594306049821E-3</v>
      </c>
      <c r="H293" s="520">
        <f t="shared" si="151"/>
        <v>0.13250796180837857</v>
      </c>
      <c r="I293" s="105">
        <f>SUM(I44:I55)</f>
        <v>30</v>
      </c>
      <c r="J293" s="115">
        <f>SUM(J44:J55)</f>
        <v>22100945</v>
      </c>
      <c r="K293" s="105">
        <f>SUM(K44:K55)</f>
        <v>43</v>
      </c>
      <c r="L293" s="115">
        <f>SUM(L44:L55)</f>
        <v>47851152</v>
      </c>
      <c r="M293" s="520">
        <f t="shared" ref="M293:M295" si="152">(I293-K293)/I293</f>
        <v>-0.43333333333333335</v>
      </c>
      <c r="N293" s="520">
        <f t="shared" si="150"/>
        <v>-1.1651179169035533</v>
      </c>
      <c r="O293" s="534"/>
    </row>
    <row r="294" spans="1:15" hidden="1" x14ac:dyDescent="0.2">
      <c r="A294" s="105"/>
      <c r="B294" s="210" t="s">
        <v>196</v>
      </c>
      <c r="C294" s="526">
        <f>SUM(C56:C67)</f>
        <v>531</v>
      </c>
      <c r="D294" s="123">
        <f>SUM(D56:D67)</f>
        <v>120050731</v>
      </c>
      <c r="E294" s="124">
        <f>SUM(E56:E67)</f>
        <v>562</v>
      </c>
      <c r="F294" s="123">
        <f>SUM(F56:F67)</f>
        <v>130573037</v>
      </c>
      <c r="G294" s="520">
        <f t="shared" si="151"/>
        <v>-5.8380414312617701E-2</v>
      </c>
      <c r="H294" s="520">
        <f t="shared" si="151"/>
        <v>-8.7648829060441122E-2</v>
      </c>
      <c r="I294" s="105">
        <f>SUM(I56:I67)</f>
        <v>41</v>
      </c>
      <c r="J294" s="115">
        <f>SUM(J56:J67)</f>
        <v>61802325</v>
      </c>
      <c r="K294" s="105">
        <f>SUM(K56:K67)</f>
        <v>30</v>
      </c>
      <c r="L294" s="115">
        <f>SUM(L56:L67)</f>
        <v>22100945</v>
      </c>
      <c r="M294" s="520">
        <f t="shared" si="152"/>
        <v>0.26829268292682928</v>
      </c>
      <c r="N294" s="520">
        <f t="shared" si="150"/>
        <v>0.64239298440633097</v>
      </c>
      <c r="O294" s="534"/>
    </row>
    <row r="295" spans="1:15" hidden="1" x14ac:dyDescent="0.2">
      <c r="A295" s="105"/>
      <c r="B295" s="211" t="s">
        <v>234</v>
      </c>
      <c r="C295" s="526">
        <f>SUM(C68:C79)</f>
        <v>935</v>
      </c>
      <c r="D295" s="123">
        <f>SUM(D68:D79)</f>
        <v>207483737.59999999</v>
      </c>
      <c r="E295" s="124">
        <f>SUM(E68:E79)</f>
        <v>531</v>
      </c>
      <c r="F295" s="123">
        <f>SUM(F68:F79)</f>
        <v>120050731</v>
      </c>
      <c r="G295" s="520">
        <f t="shared" si="151"/>
        <v>0.43208556149732619</v>
      </c>
      <c r="H295" s="520">
        <f t="shared" si="151"/>
        <v>0.42139691337428459</v>
      </c>
      <c r="I295" s="105">
        <f>SUM(I68:I79)</f>
        <v>48</v>
      </c>
      <c r="J295" s="115">
        <f>SUM(J68:J79)</f>
        <v>85055470.770000011</v>
      </c>
      <c r="K295" s="105">
        <f>SUM(K68:K79)</f>
        <v>41</v>
      </c>
      <c r="L295" s="115">
        <f>SUM(L68:L79)</f>
        <v>61802325</v>
      </c>
      <c r="M295" s="520">
        <f t="shared" si="152"/>
        <v>0.14583333333333334</v>
      </c>
      <c r="N295" s="520">
        <f t="shared" si="150"/>
        <v>0.27338800854890627</v>
      </c>
      <c r="O295" s="534"/>
    </row>
    <row r="296" spans="1:15" hidden="1" x14ac:dyDescent="0.2">
      <c r="A296" s="105"/>
      <c r="B296" s="211" t="s">
        <v>268</v>
      </c>
      <c r="C296" s="526">
        <f>SUM(C80:C91)</f>
        <v>1304</v>
      </c>
      <c r="D296" s="123">
        <f>SUM(D80:D91)</f>
        <v>254887788</v>
      </c>
      <c r="E296" s="124">
        <f>SUM(E80:E91)</f>
        <v>935</v>
      </c>
      <c r="F296" s="123">
        <f>SUM(F80:F91)</f>
        <v>207483737.59999999</v>
      </c>
      <c r="G296" s="520">
        <f t="shared" ref="G296:H298" si="153">(C296-E296)/C296</f>
        <v>0.28297546012269936</v>
      </c>
      <c r="H296" s="520">
        <f t="shared" si="153"/>
        <v>0.1859800768485621</v>
      </c>
      <c r="I296" s="105">
        <f>SUM(I80:I91)</f>
        <v>50</v>
      </c>
      <c r="J296" s="115">
        <f>SUM(J80:J91)</f>
        <v>67200352.099999994</v>
      </c>
      <c r="K296" s="105">
        <f>SUM(K80:K91)</f>
        <v>48</v>
      </c>
      <c r="L296" s="115">
        <f>SUM(L80:L91)</f>
        <v>85055470.770000011</v>
      </c>
      <c r="M296" s="520">
        <f t="shared" ref="M296:M298" si="154">(I296-K296)/I296</f>
        <v>0.04</v>
      </c>
      <c r="N296" s="520">
        <f t="shared" si="150"/>
        <v>-0.26569977852839283</v>
      </c>
      <c r="O296" s="534"/>
    </row>
    <row r="297" spans="1:15" hidden="1" x14ac:dyDescent="0.2">
      <c r="A297" s="105"/>
      <c r="B297" s="210" t="s">
        <v>285</v>
      </c>
      <c r="C297" s="526">
        <f>SUM(C92:C103)</f>
        <v>1369</v>
      </c>
      <c r="D297" s="123">
        <f>SUM(D92:D103)</f>
        <v>252837707.99000001</v>
      </c>
      <c r="E297" s="124">
        <f>SUM(E92:E103)</f>
        <v>1304</v>
      </c>
      <c r="F297" s="123">
        <f>SUM(F92:F103)</f>
        <v>254887788</v>
      </c>
      <c r="G297" s="520">
        <f t="shared" si="153"/>
        <v>4.7479912344777213E-2</v>
      </c>
      <c r="H297" s="520">
        <f t="shared" si="153"/>
        <v>-8.108284267792339E-3</v>
      </c>
      <c r="I297" s="105">
        <f>SUM(I92:I103)</f>
        <v>54</v>
      </c>
      <c r="J297" s="115">
        <f>SUM(J92:J103)</f>
        <v>64909731.649999999</v>
      </c>
      <c r="K297" s="105">
        <f>SUM(K92:K103)</f>
        <v>50</v>
      </c>
      <c r="L297" s="115">
        <f>SUM(L92:L103)</f>
        <v>67200352.099999994</v>
      </c>
      <c r="M297" s="520">
        <f t="shared" si="154"/>
        <v>7.407407407407407E-2</v>
      </c>
      <c r="N297" s="520">
        <f t="shared" si="150"/>
        <v>-3.5289322444764654E-2</v>
      </c>
      <c r="O297" s="534"/>
    </row>
    <row r="298" spans="1:15" hidden="1" x14ac:dyDescent="0.2">
      <c r="A298" s="105"/>
      <c r="B298" s="210" t="s">
        <v>304</v>
      </c>
      <c r="C298" s="526">
        <f>SUM(C104:C115)</f>
        <v>1440</v>
      </c>
      <c r="D298" s="123">
        <f>SUM(D104:D115)</f>
        <v>282453555.56999999</v>
      </c>
      <c r="E298" s="124">
        <f>SUM(E104:E115)</f>
        <v>1369</v>
      </c>
      <c r="F298" s="123">
        <f>SUM(F104:F115)</f>
        <v>252837707.99000001</v>
      </c>
      <c r="G298" s="520">
        <f t="shared" si="153"/>
        <v>4.9305555555555554E-2</v>
      </c>
      <c r="H298" s="520">
        <f t="shared" si="153"/>
        <v>0.10485209690575248</v>
      </c>
      <c r="I298" s="105">
        <f>SUM(I104:I115)</f>
        <v>68</v>
      </c>
      <c r="J298" s="115">
        <f>SUM(J104:J115)</f>
        <v>92939632.590000004</v>
      </c>
      <c r="K298" s="105">
        <f>SUM(K104:K115)</f>
        <v>54</v>
      </c>
      <c r="L298" s="115">
        <f>SUM(L104:L115)</f>
        <v>64909731.649999999</v>
      </c>
      <c r="M298" s="520">
        <f t="shared" si="154"/>
        <v>0.20588235294117646</v>
      </c>
      <c r="N298" s="520">
        <f t="shared" si="150"/>
        <v>0.3015925516259888</v>
      </c>
      <c r="O298" s="534"/>
    </row>
    <row r="299" spans="1:15" hidden="1" x14ac:dyDescent="0.2">
      <c r="A299" s="105"/>
      <c r="B299" s="211" t="s">
        <v>347</v>
      </c>
      <c r="C299" s="526">
        <f>SUM(C116:C127)</f>
        <v>1556</v>
      </c>
      <c r="D299" s="123">
        <f>SUM(D116:D127)</f>
        <v>347591833.71000004</v>
      </c>
      <c r="E299" s="124">
        <f>SUM(E116:E127)</f>
        <v>1440</v>
      </c>
      <c r="F299" s="123">
        <f>SUM(F116:F127)</f>
        <v>282453555.56999999</v>
      </c>
      <c r="G299" s="520">
        <f t="shared" ref="G299:H301" si="155">(C299-E299)/C299</f>
        <v>7.4550128534704371E-2</v>
      </c>
      <c r="H299" s="520">
        <f t="shared" si="155"/>
        <v>0.18739875860934546</v>
      </c>
      <c r="I299" s="105">
        <f>SUM(I116:I127)</f>
        <v>66</v>
      </c>
      <c r="J299" s="115">
        <f>SUM(J116:J127)</f>
        <v>84093353.599999994</v>
      </c>
      <c r="K299" s="105">
        <f>SUM(K116:K127)</f>
        <v>68</v>
      </c>
      <c r="L299" s="115">
        <f>SUM(L116:L127)</f>
        <v>92939632.590000004</v>
      </c>
      <c r="M299" s="520">
        <f t="shared" ref="M299:M301" si="156">(I299-K299)/I299</f>
        <v>-3.0303030303030304E-2</v>
      </c>
      <c r="N299" s="520">
        <f t="shared" si="150"/>
        <v>-0.10519593536581243</v>
      </c>
      <c r="O299" s="534"/>
    </row>
    <row r="300" spans="1:15" x14ac:dyDescent="0.2">
      <c r="A300" s="105"/>
      <c r="B300" s="211" t="s">
        <v>369</v>
      </c>
      <c r="C300" s="526">
        <f>SUM(C128:C139)</f>
        <v>2182</v>
      </c>
      <c r="D300" s="123">
        <f>SUM(D128:D139)</f>
        <v>435729574.30000007</v>
      </c>
      <c r="E300" s="124">
        <f>SUM(E128:E139)</f>
        <v>1556</v>
      </c>
      <c r="F300" s="123">
        <f>SUM(F128:F139)</f>
        <v>347591833.71000004</v>
      </c>
      <c r="G300" s="520">
        <f t="shared" si="155"/>
        <v>0.28689275893675525</v>
      </c>
      <c r="H300" s="520">
        <f t="shared" si="155"/>
        <v>0.20227624147751133</v>
      </c>
      <c r="I300" s="105">
        <f>SUM(I128:I139)</f>
        <v>79</v>
      </c>
      <c r="J300" s="115">
        <f>SUM(J128:J139)</f>
        <v>152909654.16</v>
      </c>
      <c r="K300" s="105">
        <f>SUM(K128:K139)</f>
        <v>66</v>
      </c>
      <c r="L300" s="115">
        <f>SUM(L128:L139)</f>
        <v>84093353.599999994</v>
      </c>
      <c r="M300" s="520">
        <f t="shared" si="156"/>
        <v>0.16455696202531644</v>
      </c>
      <c r="N300" s="520">
        <f t="shared" si="150"/>
        <v>0.45004549214396056</v>
      </c>
      <c r="O300" s="534"/>
    </row>
    <row r="301" spans="1:15" x14ac:dyDescent="0.2">
      <c r="A301" s="105"/>
      <c r="B301" s="211" t="s">
        <v>394</v>
      </c>
      <c r="C301" s="526">
        <f t="shared" ref="C301:F303" si="157">SUM(C140:C151)</f>
        <v>3044</v>
      </c>
      <c r="D301" s="123">
        <f t="shared" si="157"/>
        <v>565669330.77999997</v>
      </c>
      <c r="E301" s="124">
        <f t="shared" si="157"/>
        <v>2182</v>
      </c>
      <c r="F301" s="123">
        <f t="shared" si="157"/>
        <v>435729574.30000007</v>
      </c>
      <c r="G301" s="520">
        <f t="shared" si="155"/>
        <v>0.28318002628120892</v>
      </c>
      <c r="H301" s="520">
        <f t="shared" si="155"/>
        <v>0.22970974279412729</v>
      </c>
      <c r="I301" s="105">
        <f t="shared" ref="I301:L303" si="158">SUM(I140:I151)</f>
        <v>79</v>
      </c>
      <c r="J301" s="115">
        <f t="shared" si="158"/>
        <v>119827840.27</v>
      </c>
      <c r="K301" s="105">
        <f t="shared" si="158"/>
        <v>79</v>
      </c>
      <c r="L301" s="115">
        <f t="shared" si="158"/>
        <v>152909654.16</v>
      </c>
      <c r="M301" s="520">
        <f t="shared" si="156"/>
        <v>0</v>
      </c>
      <c r="N301" s="520">
        <f t="shared" si="150"/>
        <v>-0.27607786150079128</v>
      </c>
      <c r="O301" s="534"/>
    </row>
    <row r="302" spans="1:15" x14ac:dyDescent="0.2">
      <c r="A302" s="105"/>
      <c r="B302" s="210" t="s">
        <v>419</v>
      </c>
      <c r="C302" s="526">
        <f t="shared" si="157"/>
        <v>2917</v>
      </c>
      <c r="D302" s="123">
        <f t="shared" si="157"/>
        <v>549354680.15999997</v>
      </c>
      <c r="E302" s="526">
        <f t="shared" si="157"/>
        <v>2259</v>
      </c>
      <c r="F302" s="123">
        <f t="shared" si="157"/>
        <v>449868429.35000002</v>
      </c>
      <c r="G302" s="521">
        <f t="shared" ref="G302:H304" si="159">(C302-E302)/C302</f>
        <v>0.22557422008913267</v>
      </c>
      <c r="H302" s="521">
        <f t="shared" si="159"/>
        <v>0.18109657458643019</v>
      </c>
      <c r="I302" s="526">
        <f t="shared" si="158"/>
        <v>94</v>
      </c>
      <c r="J302" s="500">
        <f t="shared" si="158"/>
        <v>139656528.30000001</v>
      </c>
      <c r="K302" s="526">
        <f t="shared" si="158"/>
        <v>80</v>
      </c>
      <c r="L302" s="500">
        <f t="shared" si="158"/>
        <v>147112955.16</v>
      </c>
      <c r="M302" s="521">
        <f t="shared" ref="M302:M304" si="160">(I302-K302)/I302</f>
        <v>0.14893617021276595</v>
      </c>
      <c r="N302" s="521">
        <f t="shared" si="150"/>
        <v>-5.339118013862288E-2</v>
      </c>
      <c r="O302" s="534"/>
    </row>
    <row r="303" spans="1:15" x14ac:dyDescent="0.2">
      <c r="A303" s="105"/>
      <c r="B303" s="210" t="s">
        <v>534</v>
      </c>
      <c r="C303" s="526">
        <f t="shared" si="157"/>
        <v>2943</v>
      </c>
      <c r="D303" s="123">
        <f t="shared" si="157"/>
        <v>553223983.72000003</v>
      </c>
      <c r="E303" s="526">
        <f t="shared" si="157"/>
        <v>2297</v>
      </c>
      <c r="F303" s="123">
        <f t="shared" si="157"/>
        <v>458762857.50999999</v>
      </c>
      <c r="G303" s="520">
        <f t="shared" si="159"/>
        <v>0.21950390757730207</v>
      </c>
      <c r="H303" s="520">
        <f t="shared" si="159"/>
        <v>0.17074662160310297</v>
      </c>
      <c r="I303" s="526">
        <f t="shared" si="158"/>
        <v>101</v>
      </c>
      <c r="J303" s="500">
        <f t="shared" si="158"/>
        <v>134997090.30000001</v>
      </c>
      <c r="K303" s="526">
        <f t="shared" si="158"/>
        <v>86</v>
      </c>
      <c r="L303" s="500">
        <f t="shared" si="158"/>
        <v>150273254.56</v>
      </c>
      <c r="M303" s="520">
        <f t="shared" si="160"/>
        <v>0.14851485148514851</v>
      </c>
      <c r="N303" s="520">
        <f t="shared" si="150"/>
        <v>-0.11315921125449611</v>
      </c>
      <c r="O303" s="534"/>
    </row>
    <row r="304" spans="1:15" x14ac:dyDescent="0.2">
      <c r="A304" s="105"/>
      <c r="B304" s="211" t="s">
        <v>545</v>
      </c>
      <c r="C304" s="526">
        <f>SUM(C176:C187)</f>
        <v>2546</v>
      </c>
      <c r="D304" s="524">
        <f>SUM(D176:D187)</f>
        <v>584401569.55999994</v>
      </c>
      <c r="E304" s="526">
        <f>SUM(E176:E187)</f>
        <v>2530</v>
      </c>
      <c r="F304" s="524">
        <f>SUM(F176:F187)</f>
        <v>540904205.64999998</v>
      </c>
      <c r="G304" s="535">
        <f t="shared" si="159"/>
        <v>6.2843676355066776E-3</v>
      </c>
      <c r="H304" s="535">
        <f t="shared" si="159"/>
        <v>7.4430607608992977E-2</v>
      </c>
      <c r="I304" s="526">
        <f>SUM(I176:I187)</f>
        <v>84</v>
      </c>
      <c r="J304" s="524">
        <f>SUM(J176:J187)</f>
        <v>266901872.57999998</v>
      </c>
      <c r="K304" s="526">
        <f>SUM(K176:K187)</f>
        <v>64</v>
      </c>
      <c r="L304" s="524">
        <f>SUM(L176:L187)</f>
        <v>155001555.05000001</v>
      </c>
      <c r="M304" s="535">
        <f t="shared" si="160"/>
        <v>0.23809523809523808</v>
      </c>
      <c r="N304" s="535">
        <f t="shared" si="150"/>
        <v>0.4192563972980724</v>
      </c>
      <c r="O304" s="534"/>
    </row>
    <row r="305" spans="1:15" x14ac:dyDescent="0.2">
      <c r="A305" s="105"/>
      <c r="B305" s="210" t="s">
        <v>577</v>
      </c>
      <c r="C305" s="526">
        <f>SUM(C188:C199)</f>
        <v>2451</v>
      </c>
      <c r="D305" s="524">
        <f>SUM(D188:D199)</f>
        <v>541887786.94000006</v>
      </c>
      <c r="E305" s="526">
        <f>SUM(E188:E199)</f>
        <v>2725</v>
      </c>
      <c r="F305" s="524">
        <f>SUM(F188:F199)</f>
        <v>589833268.37</v>
      </c>
      <c r="G305" s="535">
        <f t="shared" ref="G305:H307" si="161">(C305-E305)/C305</f>
        <v>-0.11179110567115463</v>
      </c>
      <c r="H305" s="535">
        <f t="shared" si="161"/>
        <v>-8.8478616026289328E-2</v>
      </c>
      <c r="I305" s="526">
        <f>SUM(I188:I199)</f>
        <v>106</v>
      </c>
      <c r="J305" s="524">
        <f>SUM(J188:J199)</f>
        <v>355623130</v>
      </c>
      <c r="K305" s="526">
        <f>SUM(K188:K199)</f>
        <v>88</v>
      </c>
      <c r="L305" s="524">
        <f>SUM(L188:L199)</f>
        <v>293358769.98000002</v>
      </c>
      <c r="M305" s="535">
        <f t="shared" ref="M305:M307" si="162">(I305-K305)/I305</f>
        <v>0.16981132075471697</v>
      </c>
      <c r="N305" s="535">
        <f t="shared" si="150"/>
        <v>0.17508523705980536</v>
      </c>
      <c r="O305" s="534"/>
    </row>
    <row r="306" spans="1:15" x14ac:dyDescent="0.2">
      <c r="A306" s="105"/>
      <c r="B306" s="211" t="s">
        <v>599</v>
      </c>
      <c r="C306" s="526">
        <f>SUM(C200:C211)</f>
        <v>2367</v>
      </c>
      <c r="D306" s="524">
        <f>SUM(D200:D211)</f>
        <v>604870300.16000009</v>
      </c>
      <c r="E306" s="526">
        <f>SUM(E189:E199)</f>
        <v>2544</v>
      </c>
      <c r="F306" s="524">
        <f>SUM(F189:F199)</f>
        <v>550063341.90999997</v>
      </c>
      <c r="G306" s="535">
        <f t="shared" si="161"/>
        <v>-7.477820025348543E-2</v>
      </c>
      <c r="H306" s="535">
        <f t="shared" si="161"/>
        <v>9.0609438478798848E-2</v>
      </c>
      <c r="I306" s="526">
        <f>SUM(I200:I211)</f>
        <v>92</v>
      </c>
      <c r="J306" s="524">
        <f>SUM(J200:J211)</f>
        <v>169046775.829</v>
      </c>
      <c r="K306" s="526">
        <f>SUM(K189:K199)</f>
        <v>81</v>
      </c>
      <c r="L306" s="524">
        <f>SUM(L189:L199)</f>
        <v>276212341.98000002</v>
      </c>
      <c r="M306" s="535">
        <f t="shared" si="162"/>
        <v>0.11956521739130435</v>
      </c>
      <c r="N306" s="535">
        <f t="shared" si="150"/>
        <v>-0.63394031400754913</v>
      </c>
      <c r="O306" s="534"/>
    </row>
    <row r="307" spans="1:15" x14ac:dyDescent="0.2">
      <c r="A307" s="105"/>
      <c r="B307" s="531" t="s">
        <v>626</v>
      </c>
      <c r="C307" s="526">
        <f t="shared" ref="C307:D307" si="163">SUM(C212:C223)</f>
        <v>1661</v>
      </c>
      <c r="D307" s="524">
        <f t="shared" si="163"/>
        <v>350012726.99000001</v>
      </c>
      <c r="E307" s="526">
        <f>SUM(E200:E211)</f>
        <v>2309</v>
      </c>
      <c r="F307" s="524">
        <f>SUM(F200:F211)</f>
        <v>507532829.02999997</v>
      </c>
      <c r="G307" s="535">
        <f t="shared" si="161"/>
        <v>-0.39012642986152918</v>
      </c>
      <c r="H307" s="535">
        <f t="shared" si="161"/>
        <v>-0.45004106963373469</v>
      </c>
      <c r="I307" s="526">
        <f t="shared" ref="I307:J307" si="164">SUM(I212:I223)</f>
        <v>66</v>
      </c>
      <c r="J307" s="524">
        <f t="shared" si="164"/>
        <v>123505829.81</v>
      </c>
      <c r="K307" s="526">
        <f>SUM(K200:K211)</f>
        <v>105</v>
      </c>
      <c r="L307" s="524">
        <f>SUM(L200:L211)</f>
        <v>312216180.47000003</v>
      </c>
      <c r="M307" s="535">
        <f t="shared" si="162"/>
        <v>-0.59090909090909094</v>
      </c>
      <c r="N307" s="535">
        <f t="shared" si="150"/>
        <v>-1.5279469070432541</v>
      </c>
      <c r="O307" s="534"/>
    </row>
    <row r="308" spans="1:15" x14ac:dyDescent="0.2">
      <c r="A308" s="105"/>
      <c r="B308" s="531" t="s">
        <v>659</v>
      </c>
      <c r="C308" s="526">
        <f>SUM(C224:C235)</f>
        <v>1333</v>
      </c>
      <c r="D308" s="524">
        <f>SUM(D224:D235)</f>
        <v>293281777.56999993</v>
      </c>
      <c r="E308" s="526">
        <f>SUM(E212:E223)</f>
        <v>2336</v>
      </c>
      <c r="F308" s="524">
        <f>SUM(F212:F223)</f>
        <v>576224190.19000006</v>
      </c>
      <c r="G308" s="535">
        <f t="shared" ref="G308" si="165">(C308-E308)/C308</f>
        <v>-0.75243810952738188</v>
      </c>
      <c r="H308" s="535">
        <f t="shared" ref="H308" si="166">(D308-F308)/D308</f>
        <v>-0.96474596875514362</v>
      </c>
      <c r="I308" s="526">
        <f>SUM(I224:I235)</f>
        <v>57</v>
      </c>
      <c r="J308" s="524">
        <f>SUM(J224:J235)</f>
        <v>167866837.16</v>
      </c>
      <c r="K308" s="526">
        <f>SUM(K212:K223)</f>
        <v>86</v>
      </c>
      <c r="L308" s="524">
        <f>SUM(L212:L223)</f>
        <v>134623414.68900001</v>
      </c>
      <c r="M308" s="535">
        <f t="shared" ref="M308" si="167">(I308-K308)/I308</f>
        <v>-0.50877192982456143</v>
      </c>
      <c r="N308" s="535">
        <f t="shared" ref="N308" si="168">(J308-L308)/J308</f>
        <v>0.19803448396013126</v>
      </c>
      <c r="O308" s="534"/>
    </row>
    <row r="309" spans="1:15" x14ac:dyDescent="0.2">
      <c r="A309" s="105"/>
      <c r="B309" s="531"/>
      <c r="C309" s="526"/>
      <c r="D309" s="524"/>
      <c r="E309" s="526"/>
      <c r="F309" s="524"/>
      <c r="G309" s="535"/>
      <c r="H309" s="535"/>
      <c r="I309" s="526"/>
      <c r="J309" s="524"/>
      <c r="K309" s="526"/>
      <c r="L309" s="524"/>
      <c r="M309" s="535"/>
      <c r="N309" s="535"/>
      <c r="O309" s="534"/>
    </row>
    <row r="310" spans="1:15" x14ac:dyDescent="0.2">
      <c r="A310" s="105"/>
      <c r="B310" s="105"/>
      <c r="C310" s="106"/>
      <c r="D310" s="105"/>
      <c r="E310" s="105"/>
      <c r="F310" s="105"/>
      <c r="I310" s="105"/>
      <c r="J310" s="105"/>
      <c r="K310" s="105"/>
      <c r="L310" s="105"/>
    </row>
    <row r="311" spans="1:15" x14ac:dyDescent="0.2">
      <c r="A311" s="105"/>
      <c r="B311" s="126" t="s">
        <v>220</v>
      </c>
      <c r="C311" s="619" t="s">
        <v>157</v>
      </c>
      <c r="D311" s="619"/>
      <c r="E311" s="619" t="s">
        <v>158</v>
      </c>
      <c r="F311" s="619"/>
      <c r="G311" s="617" t="s">
        <v>161</v>
      </c>
      <c r="H311" s="617"/>
      <c r="I311" s="108"/>
      <c r="J311" s="108"/>
      <c r="K311" s="108"/>
      <c r="L311" s="108"/>
    </row>
    <row r="312" spans="1:15" x14ac:dyDescent="0.2">
      <c r="A312" s="105"/>
      <c r="B312" s="126"/>
      <c r="C312" s="106" t="s">
        <v>155</v>
      </c>
      <c r="D312" s="106" t="s">
        <v>9</v>
      </c>
      <c r="E312" s="106" t="s">
        <v>156</v>
      </c>
      <c r="F312" s="106" t="s">
        <v>9</v>
      </c>
      <c r="G312" s="521" t="s">
        <v>156</v>
      </c>
      <c r="H312" s="521" t="s">
        <v>9</v>
      </c>
      <c r="I312" s="105"/>
      <c r="J312" s="105"/>
      <c r="K312" s="105"/>
      <c r="L312" s="105"/>
    </row>
    <row r="313" spans="1:15" x14ac:dyDescent="0.2">
      <c r="A313" s="105"/>
      <c r="B313" s="125" t="s">
        <v>208</v>
      </c>
      <c r="C313" s="112"/>
      <c r="D313" s="113"/>
      <c r="E313" s="114"/>
      <c r="F313" s="113"/>
      <c r="G313" s="536"/>
      <c r="H313" s="536"/>
      <c r="I313" s="105"/>
      <c r="J313" s="105"/>
      <c r="K313" s="105"/>
      <c r="L313" s="105"/>
    </row>
    <row r="314" spans="1:15" hidden="1" x14ac:dyDescent="0.2">
      <c r="A314" s="105"/>
      <c r="B314" s="105">
        <v>2007</v>
      </c>
      <c r="C314" s="120">
        <f t="shared" ref="C314:C332" si="169">SUM(C265,I265)</f>
        <v>952</v>
      </c>
      <c r="D314" s="115">
        <f t="shared" ref="D314:D332" si="170">SUM(D265,J265)</f>
        <v>291727545</v>
      </c>
      <c r="E314" s="120">
        <f t="shared" ref="E314:E332" si="171">SUM(E265,K265)</f>
        <v>1749</v>
      </c>
      <c r="F314" s="115">
        <f t="shared" ref="F314:F332" si="172">SUM(F265,L265)</f>
        <v>497942462</v>
      </c>
      <c r="G314" s="520">
        <f>(C314-E314)/C314</f>
        <v>-0.83718487394957986</v>
      </c>
      <c r="H314" s="520">
        <f>(D314-F314)/D314</f>
        <v>-0.70687502957596959</v>
      </c>
      <c r="I314" s="105"/>
      <c r="J314" s="105"/>
      <c r="K314" s="105"/>
      <c r="L314" s="105"/>
    </row>
    <row r="315" spans="1:15" hidden="1" x14ac:dyDescent="0.2">
      <c r="A315" s="105"/>
      <c r="B315" s="105">
        <v>2008</v>
      </c>
      <c r="C315" s="120">
        <f t="shared" si="169"/>
        <v>828</v>
      </c>
      <c r="D315" s="115">
        <f t="shared" si="170"/>
        <v>228801922</v>
      </c>
      <c r="E315" s="120">
        <f t="shared" si="171"/>
        <v>952</v>
      </c>
      <c r="F315" s="115">
        <f t="shared" si="172"/>
        <v>291727545</v>
      </c>
      <c r="G315" s="520">
        <f>(C315-E315)/C315</f>
        <v>-0.14975845410628019</v>
      </c>
      <c r="H315" s="520">
        <f>(D315-F315)/D315</f>
        <v>-0.275022265765757</v>
      </c>
      <c r="I315" s="105"/>
      <c r="J315" s="105"/>
      <c r="K315" s="105"/>
      <c r="L315" s="105"/>
    </row>
    <row r="316" spans="1:15" hidden="1" x14ac:dyDescent="0.2">
      <c r="A316" s="105"/>
      <c r="B316" s="105">
        <v>2009</v>
      </c>
      <c r="C316" s="120">
        <f t="shared" si="169"/>
        <v>660</v>
      </c>
      <c r="D316" s="115">
        <f t="shared" si="170"/>
        <v>172705843</v>
      </c>
      <c r="E316" s="120">
        <f t="shared" si="171"/>
        <v>828</v>
      </c>
      <c r="F316" s="115">
        <f t="shared" si="172"/>
        <v>228801922</v>
      </c>
      <c r="G316" s="520">
        <f t="shared" ref="G316:H318" si="173">(C316-E316)/C316</f>
        <v>-0.25454545454545452</v>
      </c>
      <c r="H316" s="520">
        <f t="shared" si="173"/>
        <v>-0.32480707094548039</v>
      </c>
      <c r="I316" s="105"/>
      <c r="J316" s="105"/>
      <c r="K316" s="105"/>
      <c r="L316" s="105"/>
    </row>
    <row r="317" spans="1:15" hidden="1" x14ac:dyDescent="0.2">
      <c r="A317" s="105"/>
      <c r="B317" s="120">
        <v>2010</v>
      </c>
      <c r="C317" s="120">
        <f t="shared" si="169"/>
        <v>541</v>
      </c>
      <c r="D317" s="115">
        <f t="shared" si="170"/>
        <v>149698746</v>
      </c>
      <c r="E317" s="120">
        <f t="shared" si="171"/>
        <v>660</v>
      </c>
      <c r="F317" s="115">
        <f t="shared" si="172"/>
        <v>172705843</v>
      </c>
      <c r="G317" s="520">
        <f t="shared" si="173"/>
        <v>-0.21996303142329021</v>
      </c>
      <c r="H317" s="520">
        <f t="shared" si="173"/>
        <v>-0.15368931012955847</v>
      </c>
      <c r="I317" s="105"/>
      <c r="J317" s="105"/>
      <c r="K317" s="105"/>
      <c r="L317" s="105"/>
    </row>
    <row r="318" spans="1:15" hidden="1" x14ac:dyDescent="0.2">
      <c r="A318" s="105"/>
      <c r="B318" s="210">
        <v>2011</v>
      </c>
      <c r="C318" s="526">
        <f t="shared" si="169"/>
        <v>621</v>
      </c>
      <c r="D318" s="123">
        <f t="shared" si="170"/>
        <v>186450469</v>
      </c>
      <c r="E318" s="526">
        <f t="shared" si="171"/>
        <v>541</v>
      </c>
      <c r="F318" s="123">
        <f t="shared" si="172"/>
        <v>149698746</v>
      </c>
      <c r="G318" s="520">
        <f t="shared" si="173"/>
        <v>0.1288244766505636</v>
      </c>
      <c r="H318" s="520">
        <f t="shared" si="173"/>
        <v>0.19711252643724914</v>
      </c>
      <c r="I318" s="105"/>
      <c r="J318" s="105"/>
      <c r="K318" s="105"/>
      <c r="L318" s="105"/>
    </row>
    <row r="319" spans="1:15" hidden="1" x14ac:dyDescent="0.2">
      <c r="A319" s="105"/>
      <c r="B319" s="210">
        <v>2012</v>
      </c>
      <c r="C319" s="526">
        <f t="shared" si="169"/>
        <v>1094</v>
      </c>
      <c r="D319" s="123">
        <f t="shared" si="170"/>
        <v>318570422.37</v>
      </c>
      <c r="E319" s="526">
        <f t="shared" si="171"/>
        <v>621</v>
      </c>
      <c r="F319" s="123">
        <f t="shared" si="172"/>
        <v>186450469</v>
      </c>
      <c r="G319" s="520">
        <f t="shared" ref="G319:H321" si="174">(C319-E319)/C319</f>
        <v>0.43235831809872027</v>
      </c>
      <c r="H319" s="520">
        <f t="shared" si="174"/>
        <v>0.41472762093572763</v>
      </c>
      <c r="I319" s="105"/>
      <c r="J319" s="105"/>
      <c r="K319" s="105"/>
      <c r="L319" s="105"/>
    </row>
    <row r="320" spans="1:15" hidden="1" x14ac:dyDescent="0.2">
      <c r="A320" s="105"/>
      <c r="B320" s="211">
        <v>2013</v>
      </c>
      <c r="C320" s="527">
        <f t="shared" si="169"/>
        <v>1459</v>
      </c>
      <c r="D320" s="212">
        <f t="shared" si="170"/>
        <v>336291184.09000003</v>
      </c>
      <c r="E320" s="527">
        <f t="shared" si="171"/>
        <v>1094</v>
      </c>
      <c r="F320" s="212">
        <f t="shared" si="172"/>
        <v>318570422.37</v>
      </c>
      <c r="G320" s="520">
        <f t="shared" si="174"/>
        <v>0.25017135023989034</v>
      </c>
      <c r="H320" s="520">
        <f t="shared" si="174"/>
        <v>5.2694696020510322E-2</v>
      </c>
      <c r="I320" s="105"/>
      <c r="J320" s="105"/>
      <c r="K320" s="105"/>
      <c r="L320" s="105"/>
    </row>
    <row r="321" spans="1:12" hidden="1" x14ac:dyDescent="0.2">
      <c r="A321" s="105"/>
      <c r="B321" s="210">
        <v>2014</v>
      </c>
      <c r="C321" s="527">
        <f t="shared" si="169"/>
        <v>1288</v>
      </c>
      <c r="D321" s="525">
        <f t="shared" si="170"/>
        <v>308060039.94999999</v>
      </c>
      <c r="E321" s="527">
        <f t="shared" si="171"/>
        <v>1459</v>
      </c>
      <c r="F321" s="525">
        <f t="shared" si="172"/>
        <v>336291184.09000003</v>
      </c>
      <c r="G321" s="520">
        <f t="shared" si="174"/>
        <v>-0.13276397515527949</v>
      </c>
      <c r="H321" s="520">
        <f t="shared" si="174"/>
        <v>-9.164169473126775E-2</v>
      </c>
      <c r="I321" s="105"/>
      <c r="J321" s="105"/>
      <c r="K321" s="105"/>
      <c r="L321" s="105"/>
    </row>
    <row r="322" spans="1:12" hidden="1" x14ac:dyDescent="0.2">
      <c r="A322" s="105"/>
      <c r="B322" s="210">
        <v>2015</v>
      </c>
      <c r="C322" s="527">
        <f t="shared" si="169"/>
        <v>1545</v>
      </c>
      <c r="D322" s="525">
        <f t="shared" si="170"/>
        <v>403410610.15999997</v>
      </c>
      <c r="E322" s="527">
        <f t="shared" si="171"/>
        <v>1288</v>
      </c>
      <c r="F322" s="525">
        <f t="shared" si="172"/>
        <v>308060039.94999999</v>
      </c>
      <c r="G322" s="520">
        <f t="shared" ref="G322:H324" si="175">(C322-E322)/C322</f>
        <v>0.16634304207119741</v>
      </c>
      <c r="H322" s="520">
        <f t="shared" si="175"/>
        <v>0.23636108671554823</v>
      </c>
      <c r="I322" s="105"/>
      <c r="J322" s="105"/>
      <c r="K322" s="105"/>
      <c r="L322" s="105"/>
    </row>
    <row r="323" spans="1:12" hidden="1" x14ac:dyDescent="0.2">
      <c r="A323" s="105"/>
      <c r="B323" s="211">
        <v>2016</v>
      </c>
      <c r="C323" s="527">
        <f t="shared" si="169"/>
        <v>1778</v>
      </c>
      <c r="D323" s="525">
        <f t="shared" si="170"/>
        <v>2071589323.839</v>
      </c>
      <c r="E323" s="527">
        <f t="shared" si="171"/>
        <v>1545</v>
      </c>
      <c r="F323" s="525">
        <f t="shared" si="172"/>
        <v>403410610.15999997</v>
      </c>
      <c r="G323" s="520">
        <f t="shared" si="175"/>
        <v>0.13104611923509563</v>
      </c>
      <c r="H323" s="520">
        <f t="shared" si="175"/>
        <v>0.80526516258907288</v>
      </c>
      <c r="I323" s="105"/>
      <c r="J323" s="105"/>
      <c r="K323" s="105"/>
      <c r="L323" s="105"/>
    </row>
    <row r="324" spans="1:12" x14ac:dyDescent="0.2">
      <c r="A324" s="105"/>
      <c r="B324" s="211">
        <v>2017</v>
      </c>
      <c r="C324" s="527">
        <f t="shared" si="169"/>
        <v>2494</v>
      </c>
      <c r="D324" s="525">
        <f t="shared" si="170"/>
        <v>2107677878.7490001</v>
      </c>
      <c r="E324" s="527">
        <f t="shared" si="171"/>
        <v>1778</v>
      </c>
      <c r="F324" s="525">
        <f t="shared" si="172"/>
        <v>6093416628.3390017</v>
      </c>
      <c r="G324" s="520">
        <f t="shared" si="175"/>
        <v>0.28708901363271855</v>
      </c>
      <c r="H324" s="520">
        <f t="shared" si="175"/>
        <v>-1.8910568781770929</v>
      </c>
      <c r="I324" s="105"/>
      <c r="J324" s="105"/>
      <c r="K324" s="105"/>
      <c r="L324" s="105"/>
    </row>
    <row r="325" spans="1:12" x14ac:dyDescent="0.2">
      <c r="A325" s="105"/>
      <c r="B325" s="211">
        <v>2018</v>
      </c>
      <c r="C325" s="527">
        <f t="shared" si="169"/>
        <v>19368</v>
      </c>
      <c r="D325" s="525">
        <f t="shared" si="170"/>
        <v>5500193127.5690012</v>
      </c>
      <c r="E325" s="527">
        <f t="shared" si="171"/>
        <v>20478</v>
      </c>
      <c r="F325" s="525">
        <f t="shared" si="172"/>
        <v>5654167193.6390009</v>
      </c>
      <c r="G325" s="520">
        <f t="shared" ref="G325:H327" si="176">(C325-E325)/C325</f>
        <v>-5.731102850061958E-2</v>
      </c>
      <c r="H325" s="520">
        <f t="shared" si="176"/>
        <v>-2.799430174519232E-2</v>
      </c>
      <c r="I325" s="105"/>
      <c r="J325" s="105"/>
      <c r="K325" s="105"/>
      <c r="L325" s="105"/>
    </row>
    <row r="326" spans="1:12" x14ac:dyDescent="0.2">
      <c r="A326" s="105"/>
      <c r="B326" s="210">
        <v>2019</v>
      </c>
      <c r="C326" s="527">
        <f t="shared" si="169"/>
        <v>3092</v>
      </c>
      <c r="D326" s="525">
        <f t="shared" si="170"/>
        <v>766052319.63999999</v>
      </c>
      <c r="E326" s="527">
        <f t="shared" si="171"/>
        <v>3245</v>
      </c>
      <c r="F326" s="525">
        <f t="shared" si="172"/>
        <v>748014291.34000003</v>
      </c>
      <c r="G326" s="521">
        <f t="shared" si="176"/>
        <v>-4.9482535575679172E-2</v>
      </c>
      <c r="H326" s="521">
        <f t="shared" si="176"/>
        <v>2.3546731518908234E-2</v>
      </c>
      <c r="I326" s="105"/>
      <c r="J326" s="105"/>
      <c r="K326" s="105"/>
      <c r="L326" s="105"/>
    </row>
    <row r="327" spans="1:12" x14ac:dyDescent="0.2">
      <c r="A327" s="105"/>
      <c r="B327" s="211">
        <v>2020</v>
      </c>
      <c r="C327" s="527">
        <f t="shared" si="169"/>
        <v>3003</v>
      </c>
      <c r="D327" s="525">
        <f t="shared" si="170"/>
        <v>740970275.49999988</v>
      </c>
      <c r="E327" s="527">
        <f t="shared" si="171"/>
        <v>3375</v>
      </c>
      <c r="F327" s="525">
        <f t="shared" si="172"/>
        <v>757379476.95000005</v>
      </c>
      <c r="G327" s="521">
        <f t="shared" si="176"/>
        <v>-0.12387612387612387</v>
      </c>
      <c r="H327" s="521">
        <f t="shared" si="176"/>
        <v>-2.2145559670294992E-2</v>
      </c>
      <c r="I327" s="105"/>
      <c r="J327" s="105"/>
      <c r="K327" s="105"/>
      <c r="L327" s="105"/>
    </row>
    <row r="328" spans="1:12" x14ac:dyDescent="0.2">
      <c r="A328" s="105"/>
      <c r="B328" s="211">
        <v>2021</v>
      </c>
      <c r="C328" s="527">
        <f t="shared" si="169"/>
        <v>2813</v>
      </c>
      <c r="D328" s="525">
        <f t="shared" si="170"/>
        <v>883192038.35000002</v>
      </c>
      <c r="E328" s="527">
        <f t="shared" si="171"/>
        <v>3082</v>
      </c>
      <c r="F328" s="525">
        <f t="shared" si="172"/>
        <v>757607061.6400001</v>
      </c>
      <c r="G328" s="521">
        <f t="shared" ref="G328:H330" si="177">(C328-E328)/C328</f>
        <v>-9.562744400995378E-2</v>
      </c>
      <c r="H328" s="521">
        <f t="shared" si="177"/>
        <v>0.14219441668045457</v>
      </c>
      <c r="I328" s="105"/>
      <c r="J328" s="105"/>
      <c r="K328" s="105"/>
      <c r="L328" s="105"/>
    </row>
    <row r="329" spans="1:12" x14ac:dyDescent="0.2">
      <c r="A329" s="105"/>
      <c r="B329" s="211">
        <v>2022</v>
      </c>
      <c r="C329" s="527">
        <f t="shared" si="169"/>
        <v>2414</v>
      </c>
      <c r="D329" s="525">
        <f t="shared" si="170"/>
        <v>819749009.5</v>
      </c>
      <c r="E329" s="527">
        <f t="shared" si="171"/>
        <v>2446</v>
      </c>
      <c r="F329" s="525">
        <f t="shared" si="172"/>
        <v>737067754.33999991</v>
      </c>
      <c r="G329" s="521">
        <f t="shared" si="177"/>
        <v>-1.3256006628003313E-2</v>
      </c>
      <c r="H329" s="521">
        <f t="shared" si="177"/>
        <v>0.10086167131867707</v>
      </c>
      <c r="I329" s="105"/>
      <c r="J329" s="105"/>
      <c r="K329" s="105"/>
      <c r="L329" s="105"/>
    </row>
    <row r="330" spans="1:12" x14ac:dyDescent="0.2">
      <c r="A330" s="105"/>
      <c r="B330" s="211">
        <v>2023</v>
      </c>
      <c r="C330" s="527">
        <f t="shared" si="169"/>
        <v>2254</v>
      </c>
      <c r="D330" s="525">
        <f t="shared" si="170"/>
        <v>710847604.87900007</v>
      </c>
      <c r="E330" s="527">
        <f t="shared" si="171"/>
        <v>2112</v>
      </c>
      <c r="F330" s="525">
        <f t="shared" si="172"/>
        <v>877444923.33999991</v>
      </c>
      <c r="G330" s="521">
        <f t="shared" si="177"/>
        <v>6.2999112688553682E-2</v>
      </c>
      <c r="H330" s="521">
        <f t="shared" si="177"/>
        <v>-0.23436432410763755</v>
      </c>
      <c r="I330" s="105"/>
      <c r="J330" s="105"/>
      <c r="K330" s="105"/>
      <c r="L330" s="105"/>
    </row>
    <row r="331" spans="1:12" x14ac:dyDescent="0.2">
      <c r="A331" s="105"/>
      <c r="B331" s="531">
        <v>2024</v>
      </c>
      <c r="C331" s="527">
        <f t="shared" si="169"/>
        <v>1327</v>
      </c>
      <c r="D331" s="525">
        <f t="shared" si="170"/>
        <v>370328448.38000005</v>
      </c>
      <c r="E331" s="527">
        <f t="shared" si="171"/>
        <v>1750</v>
      </c>
      <c r="F331" s="525">
        <f t="shared" si="172"/>
        <v>445891618.14899999</v>
      </c>
      <c r="G331" s="521">
        <f t="shared" ref="G331" si="178">(C331-E331)/C331</f>
        <v>-0.31876412961567446</v>
      </c>
      <c r="H331" s="521">
        <f t="shared" ref="H331" si="179">(D331-F331)/D331</f>
        <v>-0.20404365394975904</v>
      </c>
      <c r="I331" s="105"/>
      <c r="J331" s="105"/>
      <c r="K331" s="105"/>
      <c r="L331" s="105"/>
    </row>
    <row r="332" spans="1:12" x14ac:dyDescent="0.2">
      <c r="A332" s="105"/>
      <c r="B332" s="531">
        <v>2025</v>
      </c>
      <c r="C332" s="527">
        <f t="shared" si="169"/>
        <v>1329</v>
      </c>
      <c r="D332" s="525">
        <f t="shared" si="170"/>
        <v>412542867.94000006</v>
      </c>
      <c r="E332" s="527">
        <f t="shared" si="171"/>
        <v>2111</v>
      </c>
      <c r="F332" s="525">
        <f t="shared" si="172"/>
        <v>536803664.08899999</v>
      </c>
      <c r="G332" s="521">
        <f t="shared" ref="G332" si="180">(C332-E332)/C332</f>
        <v>-0.58841234010534238</v>
      </c>
      <c r="H332" s="521">
        <f t="shared" ref="H332" si="181">(D332-F332)/D332</f>
        <v>-0.30120699157759367</v>
      </c>
      <c r="I332" s="105"/>
      <c r="J332" s="105"/>
      <c r="K332" s="105"/>
      <c r="L332" s="105"/>
    </row>
    <row r="333" spans="1:12" x14ac:dyDescent="0.2">
      <c r="A333" s="105"/>
      <c r="B333" s="531"/>
      <c r="C333" s="527"/>
      <c r="D333" s="525"/>
      <c r="E333" s="527"/>
      <c r="F333" s="525"/>
      <c r="G333" s="521"/>
      <c r="H333" s="521"/>
      <c r="I333" s="105"/>
      <c r="J333" s="105"/>
      <c r="K333" s="105"/>
      <c r="L333" s="105"/>
    </row>
    <row r="334" spans="1:12" x14ac:dyDescent="0.2">
      <c r="A334" s="105"/>
      <c r="B334" s="531"/>
      <c r="C334" s="527"/>
      <c r="D334" s="525"/>
      <c r="E334" s="527"/>
      <c r="F334" s="525"/>
      <c r="G334" s="521"/>
      <c r="H334" s="521"/>
      <c r="I334" s="105"/>
      <c r="J334" s="105"/>
      <c r="K334" s="105"/>
      <c r="L334" s="105"/>
    </row>
    <row r="335" spans="1:12" x14ac:dyDescent="0.2">
      <c r="B335" s="125" t="s">
        <v>209</v>
      </c>
      <c r="C335" s="529"/>
      <c r="D335" s="113"/>
      <c r="E335" s="529"/>
      <c r="F335" s="113"/>
      <c r="G335" s="89"/>
      <c r="H335" s="89"/>
      <c r="I335" s="105"/>
      <c r="J335" s="105"/>
      <c r="K335" s="105"/>
      <c r="L335" s="105"/>
    </row>
    <row r="336" spans="1:12" hidden="1" x14ac:dyDescent="0.2">
      <c r="B336" s="120" t="s">
        <v>162</v>
      </c>
      <c r="C336" s="120">
        <f t="shared" ref="C336:C352" si="182">SUM(C290,I290)</f>
        <v>987</v>
      </c>
      <c r="D336" s="115">
        <f t="shared" ref="D336:D352" si="183">SUM(D290,J290)</f>
        <v>363334556</v>
      </c>
      <c r="E336" s="120">
        <f t="shared" ref="E336:E352" si="184">SUM(E290,K290)</f>
        <v>2229</v>
      </c>
      <c r="F336" s="115">
        <f t="shared" ref="F336:F352" si="185">SUM(F290,L290)</f>
        <v>455750474</v>
      </c>
      <c r="G336" s="520">
        <f t="shared" ref="G336:H338" si="186">(C336-E336)/C336</f>
        <v>-1.2583586626139818</v>
      </c>
      <c r="H336" s="520">
        <f t="shared" si="186"/>
        <v>-0.25435488167549908</v>
      </c>
      <c r="I336" s="105"/>
      <c r="J336" s="105"/>
      <c r="K336" s="105"/>
      <c r="L336" s="105"/>
    </row>
    <row r="337" spans="2:12" hidden="1" x14ac:dyDescent="0.2">
      <c r="B337" s="120" t="s">
        <v>141</v>
      </c>
      <c r="C337" s="120">
        <f t="shared" si="182"/>
        <v>875</v>
      </c>
      <c r="D337" s="115">
        <f t="shared" si="183"/>
        <v>239068245</v>
      </c>
      <c r="E337" s="120">
        <f t="shared" si="184"/>
        <v>987</v>
      </c>
      <c r="F337" s="115">
        <f t="shared" si="185"/>
        <v>363334556</v>
      </c>
      <c r="G337" s="520">
        <f t="shared" si="186"/>
        <v>-0.128</v>
      </c>
      <c r="H337" s="520">
        <f t="shared" si="186"/>
        <v>-0.51979429974064517</v>
      </c>
      <c r="I337" s="105"/>
      <c r="J337" s="105"/>
      <c r="K337" s="105"/>
      <c r="L337" s="105"/>
    </row>
    <row r="338" spans="2:12" hidden="1" x14ac:dyDescent="0.2">
      <c r="B338" s="210" t="s">
        <v>302</v>
      </c>
      <c r="C338" s="120">
        <f t="shared" si="182"/>
        <v>604</v>
      </c>
      <c r="D338" s="115">
        <f t="shared" si="183"/>
        <v>161122222</v>
      </c>
      <c r="E338" s="120">
        <f t="shared" si="184"/>
        <v>875</v>
      </c>
      <c r="F338" s="115">
        <f t="shared" si="185"/>
        <v>239068245</v>
      </c>
      <c r="G338" s="520">
        <f t="shared" si="186"/>
        <v>-0.44867549668874174</v>
      </c>
      <c r="H338" s="520">
        <f t="shared" si="186"/>
        <v>-0.4837695386301214</v>
      </c>
      <c r="I338" s="105"/>
      <c r="J338" s="105"/>
      <c r="K338" s="105"/>
      <c r="L338" s="105"/>
    </row>
    <row r="339" spans="2:12" hidden="1" x14ac:dyDescent="0.2">
      <c r="B339" s="120" t="s">
        <v>192</v>
      </c>
      <c r="C339" s="120">
        <f t="shared" si="182"/>
        <v>592</v>
      </c>
      <c r="D339" s="115">
        <f t="shared" si="183"/>
        <v>152673982</v>
      </c>
      <c r="E339" s="120">
        <f t="shared" si="184"/>
        <v>604</v>
      </c>
      <c r="F339" s="115">
        <f t="shared" si="185"/>
        <v>161122222</v>
      </c>
      <c r="G339" s="520">
        <f t="shared" ref="G339:H341" si="187">(C339-E339)/C339</f>
        <v>-2.0270270270270271E-2</v>
      </c>
      <c r="H339" s="520">
        <f t="shared" si="187"/>
        <v>-5.5335165097089037E-2</v>
      </c>
      <c r="I339" s="105"/>
      <c r="J339" s="105"/>
      <c r="K339" s="105"/>
      <c r="L339" s="105"/>
    </row>
    <row r="340" spans="2:12" hidden="1" x14ac:dyDescent="0.2">
      <c r="B340" s="210" t="s">
        <v>196</v>
      </c>
      <c r="C340" s="526">
        <f t="shared" si="182"/>
        <v>572</v>
      </c>
      <c r="D340" s="123">
        <f t="shared" si="183"/>
        <v>181853056</v>
      </c>
      <c r="E340" s="526">
        <f t="shared" si="184"/>
        <v>592</v>
      </c>
      <c r="F340" s="123">
        <f t="shared" si="185"/>
        <v>152673982</v>
      </c>
      <c r="G340" s="520">
        <f t="shared" si="187"/>
        <v>-3.4965034965034968E-2</v>
      </c>
      <c r="H340" s="520">
        <f t="shared" si="187"/>
        <v>0.16045413061411518</v>
      </c>
    </row>
    <row r="341" spans="2:12" hidden="1" x14ac:dyDescent="0.2">
      <c r="B341" s="211" t="s">
        <v>234</v>
      </c>
      <c r="C341" s="526">
        <f t="shared" si="182"/>
        <v>983</v>
      </c>
      <c r="D341" s="123">
        <f t="shared" si="183"/>
        <v>292539208.37</v>
      </c>
      <c r="E341" s="526">
        <f t="shared" si="184"/>
        <v>572</v>
      </c>
      <c r="F341" s="123">
        <f t="shared" si="185"/>
        <v>181853056</v>
      </c>
      <c r="G341" s="520">
        <f t="shared" si="187"/>
        <v>0.41810783316378436</v>
      </c>
      <c r="H341" s="520">
        <f t="shared" si="187"/>
        <v>0.3783634781359137</v>
      </c>
    </row>
    <row r="342" spans="2:12" hidden="1" x14ac:dyDescent="0.2">
      <c r="B342" s="211" t="s">
        <v>270</v>
      </c>
      <c r="C342" s="65">
        <f t="shared" si="182"/>
        <v>1354</v>
      </c>
      <c r="D342" s="66">
        <f t="shared" si="183"/>
        <v>322088140.10000002</v>
      </c>
      <c r="E342" s="65">
        <f t="shared" si="184"/>
        <v>983</v>
      </c>
      <c r="F342" s="66">
        <f t="shared" si="185"/>
        <v>292539208.37</v>
      </c>
      <c r="G342" s="520">
        <f t="shared" ref="G342:H344" si="188">(C342-E342)/C342</f>
        <v>0.27400295420974891</v>
      </c>
      <c r="H342" s="520">
        <f t="shared" si="188"/>
        <v>9.1741756529209184E-2</v>
      </c>
    </row>
    <row r="343" spans="2:12" hidden="1" x14ac:dyDescent="0.2">
      <c r="B343" s="210" t="s">
        <v>285</v>
      </c>
      <c r="C343" s="65">
        <f t="shared" si="182"/>
        <v>1423</v>
      </c>
      <c r="D343" s="66">
        <f t="shared" si="183"/>
        <v>317747439.63999999</v>
      </c>
      <c r="E343" s="65">
        <f t="shared" si="184"/>
        <v>1354</v>
      </c>
      <c r="F343" s="66">
        <f t="shared" si="185"/>
        <v>322088140.10000002</v>
      </c>
      <c r="G343" s="520">
        <f t="shared" si="188"/>
        <v>4.8489107519325371E-2</v>
      </c>
      <c r="H343" s="520">
        <f t="shared" si="188"/>
        <v>-1.366085109896698E-2</v>
      </c>
    </row>
    <row r="344" spans="2:12" hidden="1" x14ac:dyDescent="0.2">
      <c r="B344" s="210" t="s">
        <v>304</v>
      </c>
      <c r="C344" s="65">
        <f t="shared" si="182"/>
        <v>1508</v>
      </c>
      <c r="D344" s="66">
        <f t="shared" si="183"/>
        <v>375393188.15999997</v>
      </c>
      <c r="E344" s="65">
        <f t="shared" si="184"/>
        <v>1423</v>
      </c>
      <c r="F344" s="66">
        <f t="shared" si="185"/>
        <v>317747439.63999999</v>
      </c>
      <c r="G344" s="520">
        <f t="shared" si="188"/>
        <v>5.636604774535809E-2</v>
      </c>
      <c r="H344" s="520">
        <f t="shared" si="188"/>
        <v>0.15356098708810409</v>
      </c>
    </row>
    <row r="345" spans="2:12" hidden="1" x14ac:dyDescent="0.2">
      <c r="B345" s="211" t="s">
        <v>347</v>
      </c>
      <c r="C345" s="65">
        <f t="shared" si="182"/>
        <v>1622</v>
      </c>
      <c r="D345" s="66">
        <f t="shared" si="183"/>
        <v>431685187.31000006</v>
      </c>
      <c r="E345" s="65">
        <f t="shared" si="184"/>
        <v>1508</v>
      </c>
      <c r="F345" s="66">
        <f t="shared" si="185"/>
        <v>375393188.15999997</v>
      </c>
      <c r="G345" s="520">
        <f t="shared" ref="G345:H347" si="189">(C345-E345)/C345</f>
        <v>7.0283600493218246E-2</v>
      </c>
      <c r="H345" s="520">
        <f t="shared" si="189"/>
        <v>0.1304005808046777</v>
      </c>
    </row>
    <row r="346" spans="2:12" x14ac:dyDescent="0.2">
      <c r="B346" s="211" t="s">
        <v>369</v>
      </c>
      <c r="C346" s="65">
        <f t="shared" si="182"/>
        <v>2261</v>
      </c>
      <c r="D346" s="66">
        <f t="shared" si="183"/>
        <v>588639228.46000004</v>
      </c>
      <c r="E346" s="65">
        <f t="shared" si="184"/>
        <v>1622</v>
      </c>
      <c r="F346" s="66">
        <f t="shared" si="185"/>
        <v>431685187.31000006</v>
      </c>
      <c r="G346" s="520">
        <f t="shared" si="189"/>
        <v>0.28261831048208758</v>
      </c>
      <c r="H346" s="520">
        <f t="shared" si="189"/>
        <v>0.26663877220793403</v>
      </c>
    </row>
    <row r="347" spans="2:12" x14ac:dyDescent="0.2">
      <c r="B347" s="211" t="s">
        <v>394</v>
      </c>
      <c r="C347" s="65">
        <f t="shared" si="182"/>
        <v>3123</v>
      </c>
      <c r="D347" s="101">
        <f t="shared" si="183"/>
        <v>685497171.04999995</v>
      </c>
      <c r="E347" s="65">
        <f t="shared" si="184"/>
        <v>2261</v>
      </c>
      <c r="F347" s="101">
        <f t="shared" si="185"/>
        <v>588639228.46000004</v>
      </c>
      <c r="G347" s="533">
        <f t="shared" si="189"/>
        <v>0.27601665065642011</v>
      </c>
      <c r="H347" s="533">
        <f t="shared" si="189"/>
        <v>0.14129590417074839</v>
      </c>
    </row>
    <row r="348" spans="2:12" x14ac:dyDescent="0.2">
      <c r="B348" s="211" t="s">
        <v>419</v>
      </c>
      <c r="C348" s="65">
        <f t="shared" si="182"/>
        <v>3011</v>
      </c>
      <c r="D348" s="101">
        <f t="shared" si="183"/>
        <v>689011208.46000004</v>
      </c>
      <c r="E348" s="65">
        <f t="shared" si="184"/>
        <v>2339</v>
      </c>
      <c r="F348" s="101">
        <f t="shared" si="185"/>
        <v>596981384.50999999</v>
      </c>
      <c r="G348" s="521">
        <f t="shared" ref="G348:H350" si="190">(C348-E348)/C348</f>
        <v>0.22318166722019261</v>
      </c>
      <c r="H348" s="521">
        <f t="shared" si="190"/>
        <v>0.13356796351062955</v>
      </c>
    </row>
    <row r="349" spans="2:12" x14ac:dyDescent="0.2">
      <c r="B349" s="532" t="s">
        <v>535</v>
      </c>
      <c r="C349" s="65">
        <f t="shared" si="182"/>
        <v>3044</v>
      </c>
      <c r="D349" s="101">
        <f t="shared" si="183"/>
        <v>688221074.01999998</v>
      </c>
      <c r="E349" s="65">
        <f t="shared" si="184"/>
        <v>2383</v>
      </c>
      <c r="F349" s="101">
        <f t="shared" si="185"/>
        <v>609036112.06999993</v>
      </c>
      <c r="G349" s="534">
        <f t="shared" si="190"/>
        <v>0.21714848883048621</v>
      </c>
      <c r="H349" s="534">
        <f t="shared" si="190"/>
        <v>0.11505745019906045</v>
      </c>
    </row>
    <row r="350" spans="2:12" x14ac:dyDescent="0.2">
      <c r="B350" s="211" t="s">
        <v>545</v>
      </c>
      <c r="C350" s="65">
        <f t="shared" si="182"/>
        <v>2630</v>
      </c>
      <c r="D350" s="65">
        <f t="shared" si="183"/>
        <v>851303442.13999987</v>
      </c>
      <c r="E350" s="65">
        <f t="shared" si="184"/>
        <v>2594</v>
      </c>
      <c r="F350" s="65">
        <f t="shared" si="185"/>
        <v>695905760.70000005</v>
      </c>
      <c r="G350" s="535">
        <f t="shared" si="190"/>
        <v>1.3688212927756654E-2</v>
      </c>
      <c r="H350" s="535">
        <f>(D350-F350)/D350</f>
        <v>0.18254088230791404</v>
      </c>
    </row>
    <row r="351" spans="2:12" x14ac:dyDescent="0.2">
      <c r="B351" s="210" t="s">
        <v>577</v>
      </c>
      <c r="C351" s="65">
        <f t="shared" si="182"/>
        <v>2557</v>
      </c>
      <c r="D351" s="65">
        <f t="shared" si="183"/>
        <v>897510916.94000006</v>
      </c>
      <c r="E351" s="65">
        <f t="shared" si="184"/>
        <v>2813</v>
      </c>
      <c r="F351" s="65">
        <f t="shared" si="185"/>
        <v>883192038.35000002</v>
      </c>
      <c r="G351" s="535">
        <f>(C351-E351)/C351</f>
        <v>-0.10011732499022291</v>
      </c>
      <c r="H351" s="535">
        <f>(D351-F351)/D351</f>
        <v>1.5953988213111923E-2</v>
      </c>
    </row>
    <row r="352" spans="2:12" x14ac:dyDescent="0.2">
      <c r="B352" s="211" t="s">
        <v>599</v>
      </c>
      <c r="C352" s="65">
        <f t="shared" si="182"/>
        <v>2459</v>
      </c>
      <c r="D352" s="65">
        <f t="shared" si="183"/>
        <v>773917075.98900008</v>
      </c>
      <c r="E352" s="65">
        <f t="shared" si="184"/>
        <v>2625</v>
      </c>
      <c r="F352" s="65">
        <f t="shared" si="185"/>
        <v>826275683.88999999</v>
      </c>
      <c r="G352" s="576">
        <f>(C352-E352)/C352</f>
        <v>-6.7507116714111429E-2</v>
      </c>
      <c r="H352" s="576">
        <f>(D352-F352)/D352</f>
        <v>-6.7654028481139356E-2</v>
      </c>
    </row>
    <row r="353" spans="2:8" x14ac:dyDescent="0.2">
      <c r="B353" s="531" t="s">
        <v>626</v>
      </c>
      <c r="C353" s="65">
        <f t="shared" ref="C353:F354" si="191">SUM(C307,I307)</f>
        <v>1727</v>
      </c>
      <c r="D353" s="101">
        <f t="shared" si="191"/>
        <v>473518556.80000001</v>
      </c>
      <c r="E353" s="65">
        <f t="shared" si="191"/>
        <v>2414</v>
      </c>
      <c r="F353" s="101">
        <f t="shared" si="191"/>
        <v>819749009.5</v>
      </c>
      <c r="G353" s="576">
        <f>(C353-E353)/C353</f>
        <v>-0.39779965257672262</v>
      </c>
      <c r="H353" s="576">
        <f>(D353-F353)/D353</f>
        <v>-0.73118666148967271</v>
      </c>
    </row>
    <row r="354" spans="2:8" x14ac:dyDescent="0.2">
      <c r="B354" s="531" t="s">
        <v>659</v>
      </c>
      <c r="C354" s="65">
        <f t="shared" si="191"/>
        <v>1390</v>
      </c>
      <c r="D354" s="101">
        <f t="shared" si="191"/>
        <v>461148614.7299999</v>
      </c>
      <c r="E354" s="65">
        <f t="shared" si="191"/>
        <v>2422</v>
      </c>
      <c r="F354" s="101">
        <f t="shared" si="191"/>
        <v>710847604.87900007</v>
      </c>
      <c r="G354" s="576">
        <f>(C354-E354)/C354</f>
        <v>-0.74244604316546758</v>
      </c>
      <c r="H354" s="576">
        <f>(D354-F354)/D354</f>
        <v>-0.5414718426405718</v>
      </c>
    </row>
  </sheetData>
  <mergeCells count="50">
    <mergeCell ref="W143:X143"/>
    <mergeCell ref="K287:L287"/>
    <mergeCell ref="A32:A43"/>
    <mergeCell ref="M287:N287"/>
    <mergeCell ref="M262:N262"/>
    <mergeCell ref="I261:L261"/>
    <mergeCell ref="I262:J262"/>
    <mergeCell ref="K262:L262"/>
    <mergeCell ref="A164:A175"/>
    <mergeCell ref="C262:D262"/>
    <mergeCell ref="A152:A163"/>
    <mergeCell ref="A176:A187"/>
    <mergeCell ref="A212:A223"/>
    <mergeCell ref="G311:H311"/>
    <mergeCell ref="A44:A55"/>
    <mergeCell ref="C261:F261"/>
    <mergeCell ref="U143:V143"/>
    <mergeCell ref="A140:A151"/>
    <mergeCell ref="A248:A259"/>
    <mergeCell ref="C5:F5"/>
    <mergeCell ref="I5:L5"/>
    <mergeCell ref="I6:J6"/>
    <mergeCell ref="K6:L6"/>
    <mergeCell ref="G6:H6"/>
    <mergeCell ref="A8:A19"/>
    <mergeCell ref="A128:A139"/>
    <mergeCell ref="C311:D311"/>
    <mergeCell ref="E311:F311"/>
    <mergeCell ref="E262:F262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62:H262"/>
    <mergeCell ref="G287:H287"/>
    <mergeCell ref="C286:F286"/>
    <mergeCell ref="C287:D287"/>
    <mergeCell ref="E287:F287"/>
    <mergeCell ref="I286:L286"/>
    <mergeCell ref="I287:J287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27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28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28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28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28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28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28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28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28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28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28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29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27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28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28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28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28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28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28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28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28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28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28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29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27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28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28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28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28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28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28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28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28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28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28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29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27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28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28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28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28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28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28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28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28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28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28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29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27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28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28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28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28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28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28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28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28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28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28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29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33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4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4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4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4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4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4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4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4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4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4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5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6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7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7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7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7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7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7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7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7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7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7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8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33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4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4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4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4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4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4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4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4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4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4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5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30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31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31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31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31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31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31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31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31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31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31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32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30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31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31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31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31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31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31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31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31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31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31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32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2025-12-01T17:57:55Z</dcterms:modified>
</cp:coreProperties>
</file>